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9152" windowHeight="1089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<sst xmlns="http://schemas.openxmlformats.org/spreadsheetml/2006/main" count="1251" uniqueCount="244">
  <si>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</si>
  <si>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</si>
  <si>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</si>
  <si>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</si>
  <si>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</si>
  <si>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</si>
  <si>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</si>
  <si>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</si>
  <si>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</si>
  <si>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</si>
  <si>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</si>
  <si>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</si>
  <si>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</si>
  <si>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</si>
  <si>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</si>
  <si>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</si>
  <si>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</si>
  <si>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</si>
  <si>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</si>
  <si>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</si>
  <si>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</si>
  <si>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</si>
  <si>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</si>
  <si>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</si>
  <si>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</si>
  <si>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</si>
  <si>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</si>
  <si>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</si>
  <si>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</si>
  <si>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</si>
  <si>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</si>
  <si>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</si>
  <si>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</si>
  <si>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</si>
  <si>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</si>
  <si>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</si>
  <si>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</si>
  <si>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</si>
  <si>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</si>
  <si>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</si>
  <si>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</si>
  <si>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</si>
  <si>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</si>
  <si>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</si>
  <si>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</si>
  <si>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</si>
  <si>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</si>
  <si>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</si>
  <si>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</si>
  <si>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</si>
  <si>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</si>
  <si>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</si>
  <si>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</si>
  <si>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</si>
  <si>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</si>
  <si>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</si>
  <si>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</si>
  <si>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</si>
  <si>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</si>
  <si>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</si>
  <si>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</si>
  <si>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</si>
  <si>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</si>
  <si>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</si>
  <si>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</si>
  <si>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</si>
  <si>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</si>
  <si>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</si>
  <si>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</si>
  <si>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</si>
  <si>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</si>
  <si>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</si>
  <si>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</si>
  <si>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</si>
  <si>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</si>
  <si>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</si>
  <si>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</si>
  <si>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</si>
  <si>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</si>
  <si>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</si>
  <si>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</si>
  <si>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</si>
  <si>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</si>
  <si>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</si>
  <si>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</si>
  <si>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</si>
  <si>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</si>
  <si>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</si>
  <si>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</si>
  <si>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</si>
  <si>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</si>
  <si>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</si>
  <si>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</si>
  <si>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</si>
  <si>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</si>
  <si>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</si>
  <si>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</si>
  <si>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</si>
  <si>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</si>
  <si>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</si>
  <si>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</si>
  <si>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</si>
  <si>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</si>
  <si>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</si>
  <si>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</si>
  <si>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</si>
  <si>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</si>
  <si>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</si>
  <si>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</si>
  <si>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</si>
  <si>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</si>
  <si>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</si>
  <si>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</si>
  <si>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</si>
  <si>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</si>
  <si>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</si>
  <si>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</si>
  <si>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</si>
  <si>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</si>
  <si>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</si>
  <si>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</si>
  <si>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</si>
  <si>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</si>
  <si>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</si>
  <si>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</si>
  <si>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</si>
  <si>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</si>
  <si>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</si>
  <si>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</si>
  <si>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</si>
  <si>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</si>
  <si>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</si>
  <si>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</si>
  <si>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</si>
  <si>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</si>
  <si>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</si>
  <si>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</si>
  <si>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</si>
  <si>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</si>
  <si>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</si>
  <si>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</si>
  <si>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</si>
  <si>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</si>
  <si>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</si>
  <si>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</si>
  <si>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</si>
  <si>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</si>
  <si>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</si>
  <si>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</si>
  <si>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</si>
  <si>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</si>
  <si>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</si>
  <si>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</si>
  <si>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</si>
  <si>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</si>
  <si>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</si>
  <si>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</si>
  <si>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</si>
  <si>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</si>
  <si>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</si>
  <si>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</si>
  <si>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</si>
  <si>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</si>
  <si>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</si>
  <si>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</si>
  <si>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</si>
  <si>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</si>
  <si>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</si>
  <si>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</si>
  <si>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</si>
  <si>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</si>
  <si>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</si>
  <si>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</si>
  <si>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</si>
  <si>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</si>
  <si>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</si>
  <si>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</si>
  <si>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</si>
  <si>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</si>
  <si>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</si>
  <si>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</si>
  <si>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</si>
  <si>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</si>
  <si>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</si>
  <si>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</si>
  <si>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</si>
  <si>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</si>
  <si>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</si>
  <si>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</si>
  <si>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</si>
  <si>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</si>
  <si>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</si>
  <si>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</si>
  <si>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</si>
  <si>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</si>
  <si>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</si>
  <si>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</si>
  <si>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</si>
  <si>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</si>
  <si>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</si>
  <si>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</si>
  <si>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20</t>
  </si>
  <si>
    <t>077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</si>
  <si>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</si>
  <si>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</si>
  <si>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</si>
  <si>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</si>
  <si>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</si>
  <si>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</si>
  <si>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</si>
  <si>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</si>
  <si>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</si>
  <si>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</si>
  <si>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</si>
  <si>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</si>
  <si>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</si>
  <si>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</si>
  <si>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</si>
  <si>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</si>
  <si>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</si>
  <si>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</si>
  <si>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Оценка исполнения 2018 года</t>
  </si>
  <si>
    <t>Показатели прогноза доходов бюджета на 2019 год</t>
  </si>
  <si>
    <t xml:space="preserve">Показатели
прогноза доходов бюджета на 2020 год
</t>
  </si>
  <si>
    <t>Показатели прогноза доходов бюджета на 2021 год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</si>
  <si>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</si>
  <si>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</si>
  <si>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</si>
  <si>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Показатели кассовых поступлений в 2018 году в бюджет района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</si>
  <si>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</si>
  <si>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</si>
  <si>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</si>
  <si>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</si>
  <si>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</si>
  <si>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</si>
  <si>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>Показатели прогноза доходов в 2018 году в соответствии с решением Совета муниципального образования Каневской район по состоянию на 01.01.2018 г.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</si>
  <si>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</si>
  <si>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</si>
  <si>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</si>
  <si>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</si>
  <si>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</si>
  <si>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</si>
  <si>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</si>
  <si>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на 01 ноября 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</si>
</sst>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44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4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W34" sqref="W34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6" t="s">
        <v>179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7" t="s">
        <v>243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8" t="s">
        <v>9</v>
      </c>
      <c r="B6" s="88"/>
      <c r="C6" s="88"/>
      <c r="F6" s="6"/>
      <c r="G6" s="5" t="s">
        <v>180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181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9" t="s">
        <v>13</v>
      </c>
      <c r="B11" s="81" t="s">
        <v>14</v>
      </c>
      <c r="C11" s="81"/>
      <c r="D11" s="81"/>
      <c r="E11" s="81"/>
      <c r="F11" s="81"/>
      <c r="G11" s="81"/>
      <c r="H11" s="81"/>
      <c r="I11" s="81"/>
      <c r="J11" s="81" t="s">
        <v>15</v>
      </c>
      <c r="K11" s="81" t="s">
        <v>60</v>
      </c>
      <c r="L11" s="85" t="s">
        <v>235</v>
      </c>
      <c r="M11" s="85" t="s">
        <v>228</v>
      </c>
      <c r="N11" s="85" t="s">
        <v>221</v>
      </c>
      <c r="O11" s="85" t="s">
        <v>222</v>
      </c>
      <c r="P11" s="82" t="s">
        <v>223</v>
      </c>
      <c r="Q11" s="85" t="s">
        <v>224</v>
      </c>
    </row>
    <row r="12" spans="1:17" s="10" customFormat="1" ht="15">
      <c r="A12" s="90"/>
      <c r="B12" s="81" t="s">
        <v>59</v>
      </c>
      <c r="C12" s="81" t="s">
        <v>16</v>
      </c>
      <c r="D12" s="81"/>
      <c r="E12" s="81"/>
      <c r="F12" s="81"/>
      <c r="G12" s="81"/>
      <c r="H12" s="81" t="s">
        <v>17</v>
      </c>
      <c r="I12" s="81"/>
      <c r="J12" s="81"/>
      <c r="K12" s="81"/>
      <c r="L12" s="85"/>
      <c r="M12" s="85"/>
      <c r="N12" s="85"/>
      <c r="O12" s="85"/>
      <c r="P12" s="83"/>
      <c r="Q12" s="85"/>
    </row>
    <row r="13" spans="1:17" s="10" customFormat="1" ht="156.75" customHeight="1">
      <c r="A13" s="91"/>
      <c r="B13" s="81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1"/>
      <c r="K13" s="81"/>
      <c r="L13" s="85"/>
      <c r="M13" s="85"/>
      <c r="N13" s="85"/>
      <c r="O13" s="85"/>
      <c r="P13" s="84"/>
      <c r="Q13" s="85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L15+L30+L36+L51+L74+L171+L112+L110</f>
        <v>42756</v>
      </c>
      <c r="M14" s="58">
        <f>M15+M30+M36+M51+M74+M171+M112+M110+M164</f>
        <v>35697.585920000005</v>
      </c>
      <c r="N14" s="58">
        <f>N15+N30+N36+N51+N74+N171+N112+N110</f>
        <v>42756</v>
      </c>
      <c r="O14" s="58">
        <f>O15+O30+O36+O51+O74+O171+O112</f>
        <v>34861.6</v>
      </c>
      <c r="P14" s="58">
        <f>P15+P30+P36+P51+P74+P171+P112</f>
        <v>34132.700000000004</v>
      </c>
      <c r="Q14" s="58">
        <f>Q15+Q30+Q36+Q51+Q74+Q171+Q112</f>
        <v>34498.1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</f>
        <v>10040.000000000002</v>
      </c>
      <c r="M15" s="35">
        <f>M20+M21+M22+M23+M25+M26+M27+M28+M29+M24</f>
        <v>7927.83092</v>
      </c>
      <c r="N15" s="35">
        <f>N20+N21+N22+N23+N25+N26+N27+N28+N29+N24</f>
        <v>10040.000000000002</v>
      </c>
      <c r="O15" s="35">
        <f>O20+O21+O22+O23+O25+O26</f>
        <v>10946</v>
      </c>
      <c r="P15" s="35">
        <f>P20+P21+P22+P23+P25+P26</f>
        <v>11329</v>
      </c>
      <c r="Q15" s="35">
        <f>Q20+Q21+Q22+Q23+Q25+Q26</f>
        <v>11726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</f>
        <v>10040.000000000002</v>
      </c>
      <c r="M19" s="24">
        <f>M20+M23+M25+M26+M22+M21+M27+M28+M29+M24</f>
        <v>7927.83092</v>
      </c>
      <c r="N19" s="24">
        <f>N20+N23+N25+N26+N22+N21+N27+N28+N29+N24</f>
        <v>10040.000000000002</v>
      </c>
      <c r="O19" s="24">
        <f>O20+O23+O25+O26</f>
        <v>10946</v>
      </c>
      <c r="P19" s="24">
        <f>P20+P23+P25+P26</f>
        <v>11329</v>
      </c>
      <c r="Q19" s="24">
        <f>Q20+Q23+Q25+Q26</f>
        <v>11726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73">
        <v>9967</v>
      </c>
      <c r="M20" s="73">
        <v>7854.5</v>
      </c>
      <c r="N20" s="31">
        <v>9967</v>
      </c>
      <c r="O20" s="24">
        <v>10946</v>
      </c>
      <c r="P20" s="24">
        <v>11329</v>
      </c>
      <c r="Q20" s="24">
        <v>11726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225</v>
      </c>
      <c r="I21" s="29" t="s">
        <v>32</v>
      </c>
      <c r="J21" s="33" t="s">
        <v>226</v>
      </c>
      <c r="K21" s="30" t="s">
        <v>31</v>
      </c>
      <c r="L21" s="73">
        <v>10.4</v>
      </c>
      <c r="M21" s="73">
        <v>10.47</v>
      </c>
      <c r="N21" s="31">
        <v>10.4</v>
      </c>
      <c r="O21" s="31">
        <v>0</v>
      </c>
      <c r="P21" s="31">
        <v>0</v>
      </c>
      <c r="Q21" s="31">
        <v>0</v>
      </c>
    </row>
    <row r="22" spans="1:17" ht="92.25" customHeight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227</v>
      </c>
      <c r="I22" s="29" t="s">
        <v>32</v>
      </c>
      <c r="J22" s="33" t="s">
        <v>226</v>
      </c>
      <c r="K22" s="30" t="s">
        <v>31</v>
      </c>
      <c r="L22" s="73">
        <v>28.9</v>
      </c>
      <c r="M22" s="73">
        <v>28.98</v>
      </c>
      <c r="N22" s="31">
        <v>28.9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225</v>
      </c>
      <c r="I23" s="29" t="s">
        <v>32</v>
      </c>
      <c r="J23" s="33" t="s">
        <v>39</v>
      </c>
      <c r="K23" s="30" t="s">
        <v>31</v>
      </c>
      <c r="L23" s="73">
        <v>0.6</v>
      </c>
      <c r="M23" s="73">
        <v>0.689</v>
      </c>
      <c r="N23" s="31">
        <v>0.6</v>
      </c>
      <c r="O23" s="31">
        <v>0</v>
      </c>
      <c r="P23" s="31">
        <v>0</v>
      </c>
      <c r="Q23" s="31">
        <v>0</v>
      </c>
    </row>
    <row r="24" spans="1:17" ht="131.25" customHeight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227</v>
      </c>
      <c r="I24" s="29" t="s">
        <v>32</v>
      </c>
      <c r="J24" s="33" t="s">
        <v>39</v>
      </c>
      <c r="K24" s="30" t="s">
        <v>31</v>
      </c>
      <c r="L24" s="73">
        <v>5.6</v>
      </c>
      <c r="M24" s="73">
        <v>5.6</v>
      </c>
      <c r="N24" s="31">
        <v>5.6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229</v>
      </c>
      <c r="I25" s="29" t="s">
        <v>32</v>
      </c>
      <c r="J25" s="33" t="s">
        <v>41</v>
      </c>
      <c r="K25" s="30" t="s">
        <v>31</v>
      </c>
      <c r="L25" s="73">
        <v>10.2</v>
      </c>
      <c r="M25" s="73">
        <v>10.23</v>
      </c>
      <c r="N25" s="31">
        <v>10.2</v>
      </c>
      <c r="O25" s="31">
        <v>0</v>
      </c>
      <c r="P25" s="31">
        <v>0</v>
      </c>
      <c r="Q25" s="31">
        <v>0</v>
      </c>
    </row>
    <row r="26" spans="1:17" ht="150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229</v>
      </c>
      <c r="I26" s="29" t="s">
        <v>32</v>
      </c>
      <c r="J26" s="33" t="s">
        <v>43</v>
      </c>
      <c r="K26" s="30" t="s">
        <v>31</v>
      </c>
      <c r="L26" s="73">
        <v>3</v>
      </c>
      <c r="M26" s="73">
        <v>3</v>
      </c>
      <c r="N26" s="31">
        <v>3</v>
      </c>
      <c r="O26" s="31">
        <v>0</v>
      </c>
      <c r="P26" s="31">
        <v>0</v>
      </c>
      <c r="Q26" s="31">
        <v>0</v>
      </c>
    </row>
    <row r="27" spans="1:17" ht="105.75" customHeight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229</v>
      </c>
      <c r="I27" s="29" t="s">
        <v>32</v>
      </c>
      <c r="J27" s="33" t="s">
        <v>230</v>
      </c>
      <c r="K27" s="30" t="s">
        <v>31</v>
      </c>
      <c r="L27" s="73">
        <v>14.2</v>
      </c>
      <c r="M27" s="73">
        <v>14.22</v>
      </c>
      <c r="N27" s="31">
        <v>14.2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225</v>
      </c>
      <c r="I28" s="29" t="s">
        <v>32</v>
      </c>
      <c r="J28" s="33" t="s">
        <v>231</v>
      </c>
      <c r="K28" s="30" t="s">
        <v>31</v>
      </c>
      <c r="L28" s="73">
        <v>0</v>
      </c>
      <c r="M28" s="73">
        <v>0.01192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227</v>
      </c>
      <c r="I29" s="29" t="s">
        <v>32</v>
      </c>
      <c r="J29" s="33" t="s">
        <v>231</v>
      </c>
      <c r="K29" s="30" t="s">
        <v>31</v>
      </c>
      <c r="L29" s="73">
        <v>0.1</v>
      </c>
      <c r="M29" s="73">
        <v>0.13</v>
      </c>
      <c r="N29" s="31">
        <v>0.1</v>
      </c>
      <c r="O29" s="31">
        <v>0</v>
      </c>
      <c r="P29" s="31">
        <v>0</v>
      </c>
      <c r="Q29" s="31">
        <v>0</v>
      </c>
    </row>
    <row r="30" spans="1:17" s="25" customFormat="1" ht="90">
      <c r="A30" s="16" t="s">
        <v>44</v>
      </c>
      <c r="B30" s="17"/>
      <c r="C30" s="17">
        <v>1</v>
      </c>
      <c r="D30" s="18" t="s">
        <v>45</v>
      </c>
      <c r="E30" s="18" t="s">
        <v>26</v>
      </c>
      <c r="F30" s="18" t="s">
        <v>27</v>
      </c>
      <c r="G30" s="18" t="s">
        <v>26</v>
      </c>
      <c r="H30" s="18" t="s">
        <v>28</v>
      </c>
      <c r="I30" s="18" t="s">
        <v>27</v>
      </c>
      <c r="J30" s="16" t="s">
        <v>44</v>
      </c>
      <c r="K30" s="34"/>
      <c r="L30" s="35">
        <f aca="true" t="shared" si="0" ref="L30:Q30">L31</f>
        <v>4493.3</v>
      </c>
      <c r="M30" s="35">
        <f t="shared" si="0"/>
        <v>4352.88</v>
      </c>
      <c r="N30" s="35">
        <f t="shared" si="0"/>
        <v>4493.3</v>
      </c>
      <c r="O30" s="35">
        <f t="shared" si="0"/>
        <v>4535.4</v>
      </c>
      <c r="P30" s="35">
        <f t="shared" si="0"/>
        <v>4607.9</v>
      </c>
      <c r="Q30" s="35">
        <f t="shared" si="0"/>
        <v>4681.6</v>
      </c>
    </row>
    <row r="31" spans="1:17" ht="90">
      <c r="A31" s="33" t="s">
        <v>44</v>
      </c>
      <c r="B31" s="28"/>
      <c r="C31" s="28" t="s">
        <v>46</v>
      </c>
      <c r="D31" s="29" t="s">
        <v>45</v>
      </c>
      <c r="E31" s="29" t="s">
        <v>34</v>
      </c>
      <c r="F31" s="29" t="s">
        <v>27</v>
      </c>
      <c r="G31" s="29" t="s">
        <v>30</v>
      </c>
      <c r="H31" s="29" t="s">
        <v>28</v>
      </c>
      <c r="I31" s="29" t="s">
        <v>32</v>
      </c>
      <c r="J31" s="33" t="s">
        <v>47</v>
      </c>
      <c r="K31" s="36"/>
      <c r="L31" s="31">
        <f aca="true" t="shared" si="1" ref="L31:Q31">L32+L33+L34+L35</f>
        <v>4493.3</v>
      </c>
      <c r="M31" s="31">
        <f>M32+M33+M34+M35</f>
        <v>4352.88</v>
      </c>
      <c r="N31" s="31">
        <f>N32+N33+N34+N35</f>
        <v>4493.3</v>
      </c>
      <c r="O31" s="31">
        <f t="shared" si="1"/>
        <v>4535.4</v>
      </c>
      <c r="P31" s="31">
        <f t="shared" si="1"/>
        <v>4607.9</v>
      </c>
      <c r="Q31" s="31">
        <f t="shared" si="1"/>
        <v>4681.6</v>
      </c>
    </row>
    <row r="32" spans="1:17" ht="120">
      <c r="A32" s="33" t="s">
        <v>44</v>
      </c>
      <c r="B32" s="37" t="s">
        <v>49</v>
      </c>
      <c r="C32" s="37" t="s">
        <v>46</v>
      </c>
      <c r="D32" s="37" t="s">
        <v>45</v>
      </c>
      <c r="E32" s="37" t="s">
        <v>34</v>
      </c>
      <c r="F32" s="37" t="s">
        <v>51</v>
      </c>
      <c r="G32" s="37" t="s">
        <v>30</v>
      </c>
      <c r="H32" s="37" t="s">
        <v>28</v>
      </c>
      <c r="I32" s="37" t="s">
        <v>32</v>
      </c>
      <c r="J32" s="33" t="s">
        <v>52</v>
      </c>
      <c r="K32" s="33" t="s">
        <v>53</v>
      </c>
      <c r="L32" s="73">
        <v>1687</v>
      </c>
      <c r="M32" s="73">
        <v>1919.95</v>
      </c>
      <c r="N32" s="31">
        <v>1689</v>
      </c>
      <c r="O32" s="31">
        <v>1500</v>
      </c>
      <c r="P32" s="31">
        <v>1500</v>
      </c>
      <c r="Q32" s="31">
        <v>1500</v>
      </c>
    </row>
    <row r="33" spans="1:17" ht="15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54</v>
      </c>
      <c r="G33" s="37" t="s">
        <v>30</v>
      </c>
      <c r="H33" s="37" t="s">
        <v>28</v>
      </c>
      <c r="I33" s="37" t="s">
        <v>32</v>
      </c>
      <c r="J33" s="33" t="s">
        <v>55</v>
      </c>
      <c r="K33" s="33" t="s">
        <v>53</v>
      </c>
      <c r="L33" s="73">
        <v>17</v>
      </c>
      <c r="M33" s="73">
        <v>17.81</v>
      </c>
      <c r="N33" s="31">
        <v>15</v>
      </c>
      <c r="O33" s="31">
        <v>15</v>
      </c>
      <c r="P33" s="31">
        <v>15</v>
      </c>
      <c r="Q33" s="31">
        <v>15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56</v>
      </c>
      <c r="G34" s="37" t="s">
        <v>30</v>
      </c>
      <c r="H34" s="37" t="s">
        <v>28</v>
      </c>
      <c r="I34" s="37" t="s">
        <v>32</v>
      </c>
      <c r="J34" s="33" t="s">
        <v>57</v>
      </c>
      <c r="K34" s="33" t="s">
        <v>53</v>
      </c>
      <c r="L34" s="73">
        <v>2789.3</v>
      </c>
      <c r="M34" s="73">
        <v>2848.8</v>
      </c>
      <c r="N34" s="31">
        <v>2789.3</v>
      </c>
      <c r="O34" s="31">
        <v>3020.4</v>
      </c>
      <c r="P34" s="31">
        <v>3092.9</v>
      </c>
      <c r="Q34" s="31">
        <v>3166.6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58</v>
      </c>
      <c r="G35" s="37" t="s">
        <v>30</v>
      </c>
      <c r="H35" s="37" t="s">
        <v>28</v>
      </c>
      <c r="I35" s="37" t="s">
        <v>32</v>
      </c>
      <c r="J35" s="33" t="s">
        <v>61</v>
      </c>
      <c r="K35" s="33" t="s">
        <v>53</v>
      </c>
      <c r="L35" s="73">
        <v>0</v>
      </c>
      <c r="M35" s="73">
        <v>-433.68</v>
      </c>
      <c r="N35" s="31">
        <v>0</v>
      </c>
      <c r="O35" s="31">
        <v>0</v>
      </c>
      <c r="P35" s="31">
        <v>0</v>
      </c>
      <c r="Q35" s="31">
        <v>0</v>
      </c>
    </row>
    <row r="36" spans="1:17" s="25" customFormat="1" ht="41.25" customHeight="1">
      <c r="A36" s="16" t="s">
        <v>62</v>
      </c>
      <c r="B36" s="38" t="s">
        <v>48</v>
      </c>
      <c r="C36" s="38" t="s">
        <v>46</v>
      </c>
      <c r="D36" s="38" t="s">
        <v>63</v>
      </c>
      <c r="E36" s="38" t="s">
        <v>26</v>
      </c>
      <c r="F36" s="38" t="s">
        <v>27</v>
      </c>
      <c r="G36" s="38" t="s">
        <v>26</v>
      </c>
      <c r="H36" s="38" t="s">
        <v>28</v>
      </c>
      <c r="I36" s="38" t="s">
        <v>27</v>
      </c>
      <c r="J36" s="16" t="s">
        <v>62</v>
      </c>
      <c r="K36" s="16" t="s">
        <v>31</v>
      </c>
      <c r="L36" s="35">
        <f aca="true" t="shared" si="2" ref="L36:Q36">L37+L43+L46+L48</f>
        <v>1275</v>
      </c>
      <c r="M36" s="35">
        <f t="shared" si="2"/>
        <v>1270.16</v>
      </c>
      <c r="N36" s="35">
        <f t="shared" si="2"/>
        <v>1275</v>
      </c>
      <c r="O36" s="35">
        <f t="shared" si="2"/>
        <v>1290</v>
      </c>
      <c r="P36" s="35">
        <f t="shared" si="2"/>
        <v>1300</v>
      </c>
      <c r="Q36" s="35">
        <f t="shared" si="2"/>
        <v>1310</v>
      </c>
    </row>
    <row r="37" spans="1:17" s="39" customFormat="1" ht="6.75" customHeight="1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s="39" customFormat="1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s="39" customFormat="1" ht="45">
      <c r="A46" s="33" t="s">
        <v>8</v>
      </c>
      <c r="B46" s="37">
        <v>182</v>
      </c>
      <c r="C46" s="37" t="s">
        <v>46</v>
      </c>
      <c r="D46" s="37" t="s">
        <v>63</v>
      </c>
      <c r="E46" s="37" t="s">
        <v>45</v>
      </c>
      <c r="F46" s="37" t="s">
        <v>27</v>
      </c>
      <c r="G46" s="37" t="s">
        <v>30</v>
      </c>
      <c r="H46" s="37" t="s">
        <v>28</v>
      </c>
      <c r="I46" s="37" t="s">
        <v>32</v>
      </c>
      <c r="J46" s="33" t="s">
        <v>8</v>
      </c>
      <c r="K46" s="33" t="s">
        <v>31</v>
      </c>
      <c r="L46" s="72">
        <f aca="true" t="shared" si="3" ref="L46:Q46">L47+L50</f>
        <v>1275</v>
      </c>
      <c r="M46" s="72">
        <f t="shared" si="3"/>
        <v>1270.16</v>
      </c>
      <c r="N46" s="72">
        <f t="shared" si="3"/>
        <v>1275</v>
      </c>
      <c r="O46" s="72">
        <f t="shared" si="3"/>
        <v>1290</v>
      </c>
      <c r="P46" s="72">
        <f t="shared" si="3"/>
        <v>1300</v>
      </c>
      <c r="Q46" s="72">
        <f t="shared" si="3"/>
        <v>1310</v>
      </c>
    </row>
    <row r="47" spans="1:17" ht="44.25" customHeight="1">
      <c r="A47" s="33" t="s">
        <v>8</v>
      </c>
      <c r="B47" s="37">
        <v>182</v>
      </c>
      <c r="C47" s="37">
        <v>1</v>
      </c>
      <c r="D47" s="37" t="s">
        <v>63</v>
      </c>
      <c r="E47" s="37" t="s">
        <v>45</v>
      </c>
      <c r="F47" s="37" t="s">
        <v>33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66</v>
      </c>
      <c r="L47" s="73">
        <v>1271.3</v>
      </c>
      <c r="M47" s="73">
        <v>1266.41</v>
      </c>
      <c r="N47" s="31">
        <v>1271.3</v>
      </c>
      <c r="O47" s="31">
        <v>1290</v>
      </c>
      <c r="P47" s="31">
        <v>1300</v>
      </c>
      <c r="Q47" s="31">
        <v>1310</v>
      </c>
    </row>
    <row r="48" spans="1:17" s="39" customFormat="1" ht="2.25" customHeight="1" hidden="1">
      <c r="A48" s="33"/>
      <c r="B48" s="37"/>
      <c r="C48" s="37"/>
      <c r="D48" s="37"/>
      <c r="E48" s="37"/>
      <c r="F48" s="37"/>
      <c r="G48" s="37"/>
      <c r="H48" s="37"/>
      <c r="I48" s="37"/>
      <c r="J48" s="33"/>
      <c r="K48" s="33"/>
      <c r="L48" s="73"/>
      <c r="M48" s="73"/>
      <c r="N48" s="31"/>
      <c r="O48" s="31"/>
      <c r="P48" s="31"/>
      <c r="Q48" s="31"/>
    </row>
    <row r="49" spans="1:17" ht="15" hidden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47.25" customHeight="1">
      <c r="A50" s="33" t="s">
        <v>8</v>
      </c>
      <c r="B50" s="37" t="s">
        <v>48</v>
      </c>
      <c r="C50" s="37" t="s">
        <v>46</v>
      </c>
      <c r="D50" s="37" t="s">
        <v>63</v>
      </c>
      <c r="E50" s="37" t="s">
        <v>45</v>
      </c>
      <c r="F50" s="37" t="s">
        <v>33</v>
      </c>
      <c r="G50" s="37" t="s">
        <v>30</v>
      </c>
      <c r="H50" s="37" t="s">
        <v>225</v>
      </c>
      <c r="I50" s="37" t="s">
        <v>32</v>
      </c>
      <c r="J50" s="33" t="s">
        <v>8</v>
      </c>
      <c r="K50" s="33" t="s">
        <v>66</v>
      </c>
      <c r="L50" s="73">
        <v>3.7</v>
      </c>
      <c r="M50" s="73">
        <v>3.75</v>
      </c>
      <c r="N50" s="31">
        <v>3.7</v>
      </c>
      <c r="O50" s="31">
        <v>0</v>
      </c>
      <c r="P50" s="31">
        <v>0</v>
      </c>
      <c r="Q50" s="31">
        <v>0</v>
      </c>
    </row>
    <row r="51" spans="1:17" s="39" customFormat="1" ht="30">
      <c r="A51" s="16" t="s">
        <v>182</v>
      </c>
      <c r="B51" s="38" t="s">
        <v>27</v>
      </c>
      <c r="C51" s="38" t="s">
        <v>46</v>
      </c>
      <c r="D51" s="38" t="s">
        <v>65</v>
      </c>
      <c r="E51" s="38" t="s">
        <v>26</v>
      </c>
      <c r="F51" s="38" t="s">
        <v>27</v>
      </c>
      <c r="G51" s="38" t="s">
        <v>26</v>
      </c>
      <c r="H51" s="38" t="s">
        <v>28</v>
      </c>
      <c r="I51" s="38" t="s">
        <v>27</v>
      </c>
      <c r="J51" s="16" t="s">
        <v>182</v>
      </c>
      <c r="K51" s="40"/>
      <c r="L51" s="35">
        <f aca="true" t="shared" si="4" ref="L51:Q51">L52+L54+L56</f>
        <v>11154</v>
      </c>
      <c r="M51" s="35">
        <f t="shared" si="4"/>
        <v>7429.491000000001</v>
      </c>
      <c r="N51" s="35">
        <f t="shared" si="4"/>
        <v>11154</v>
      </c>
      <c r="O51" s="35">
        <f t="shared" si="4"/>
        <v>11200</v>
      </c>
      <c r="P51" s="35">
        <f t="shared" si="4"/>
        <v>11500</v>
      </c>
      <c r="Q51" s="35">
        <f t="shared" si="4"/>
        <v>11550</v>
      </c>
    </row>
    <row r="52" spans="1:17" s="39" customFormat="1" ht="30">
      <c r="A52" s="41" t="s">
        <v>183</v>
      </c>
      <c r="B52" s="37" t="s">
        <v>27</v>
      </c>
      <c r="C52" s="37" t="s">
        <v>46</v>
      </c>
      <c r="D52" s="37" t="s">
        <v>65</v>
      </c>
      <c r="E52" s="37" t="s">
        <v>30</v>
      </c>
      <c r="F52" s="37" t="s">
        <v>27</v>
      </c>
      <c r="G52" s="37" t="s">
        <v>26</v>
      </c>
      <c r="H52" s="37" t="s">
        <v>28</v>
      </c>
      <c r="I52" s="37" t="s">
        <v>32</v>
      </c>
      <c r="J52" s="33" t="s">
        <v>183</v>
      </c>
      <c r="K52" s="42"/>
      <c r="L52" s="43">
        <f aca="true" t="shared" si="5" ref="L52:Q52">L53+L55</f>
        <v>2354</v>
      </c>
      <c r="M52" s="43">
        <f t="shared" si="5"/>
        <v>775.5600000000001</v>
      </c>
      <c r="N52" s="43">
        <f t="shared" si="5"/>
        <v>2354</v>
      </c>
      <c r="O52" s="43">
        <f t="shared" si="5"/>
        <v>2000</v>
      </c>
      <c r="P52" s="43">
        <f t="shared" si="5"/>
        <v>2100</v>
      </c>
      <c r="Q52" s="43">
        <f t="shared" si="5"/>
        <v>2150</v>
      </c>
    </row>
    <row r="53" spans="1:17" s="39" customFormat="1" ht="44.25" customHeight="1">
      <c r="A53" s="74" t="s">
        <v>183</v>
      </c>
      <c r="B53" s="37" t="s">
        <v>48</v>
      </c>
      <c r="C53" s="37" t="s">
        <v>46</v>
      </c>
      <c r="D53" s="37" t="s">
        <v>65</v>
      </c>
      <c r="E53" s="37" t="s">
        <v>30</v>
      </c>
      <c r="F53" s="37" t="s">
        <v>40</v>
      </c>
      <c r="G53" s="37" t="s">
        <v>30</v>
      </c>
      <c r="H53" s="37" t="s">
        <v>229</v>
      </c>
      <c r="I53" s="37" t="s">
        <v>32</v>
      </c>
      <c r="J53" s="33" t="s">
        <v>184</v>
      </c>
      <c r="K53" s="44" t="s">
        <v>71</v>
      </c>
      <c r="L53" s="73">
        <v>2342.6</v>
      </c>
      <c r="M53" s="73">
        <v>764.1</v>
      </c>
      <c r="N53" s="31">
        <v>2342.6</v>
      </c>
      <c r="O53" s="31">
        <v>2000</v>
      </c>
      <c r="P53" s="31">
        <v>2100</v>
      </c>
      <c r="Q53" s="31">
        <v>2150</v>
      </c>
    </row>
    <row r="54" spans="1:17" ht="0" customHeight="1" hidden="1">
      <c r="A54" s="41" t="s">
        <v>68</v>
      </c>
      <c r="B54" s="37">
        <v>188</v>
      </c>
      <c r="C54" s="37" t="s">
        <v>46</v>
      </c>
      <c r="D54" s="37" t="s">
        <v>69</v>
      </c>
      <c r="E54" s="37" t="s">
        <v>65</v>
      </c>
      <c r="F54" s="37" t="s">
        <v>27</v>
      </c>
      <c r="G54" s="37" t="s">
        <v>30</v>
      </c>
      <c r="H54" s="37" t="s">
        <v>28</v>
      </c>
      <c r="I54" s="37" t="s">
        <v>32</v>
      </c>
      <c r="J54" s="33" t="s">
        <v>160</v>
      </c>
      <c r="K54" s="33" t="s">
        <v>71</v>
      </c>
      <c r="L54" s="73"/>
      <c r="M54" s="73"/>
      <c r="N54" s="43"/>
      <c r="O54" s="43"/>
      <c r="P54" s="43"/>
      <c r="Q54" s="43"/>
    </row>
    <row r="55" spans="1:17" ht="47.25" customHeight="1">
      <c r="A55" s="74" t="s">
        <v>183</v>
      </c>
      <c r="B55" s="37" t="s">
        <v>48</v>
      </c>
      <c r="C55" s="37" t="s">
        <v>46</v>
      </c>
      <c r="D55" s="37" t="s">
        <v>65</v>
      </c>
      <c r="E55" s="37" t="s">
        <v>30</v>
      </c>
      <c r="F55" s="37" t="s">
        <v>40</v>
      </c>
      <c r="G55" s="37" t="s">
        <v>165</v>
      </c>
      <c r="H55" s="37" t="s">
        <v>225</v>
      </c>
      <c r="I55" s="37" t="s">
        <v>32</v>
      </c>
      <c r="J55" s="33" t="s">
        <v>184</v>
      </c>
      <c r="K55" s="44" t="s">
        <v>71</v>
      </c>
      <c r="L55" s="73">
        <v>11.4</v>
      </c>
      <c r="M55" s="73">
        <v>11.46</v>
      </c>
      <c r="N55" s="73">
        <v>11.4</v>
      </c>
      <c r="O55" s="73">
        <v>0</v>
      </c>
      <c r="P55" s="73">
        <v>0</v>
      </c>
      <c r="Q55" s="73">
        <v>0</v>
      </c>
    </row>
    <row r="56" spans="1:17" ht="35.25" customHeight="1">
      <c r="A56" s="41" t="s">
        <v>185</v>
      </c>
      <c r="B56" s="37" t="s">
        <v>48</v>
      </c>
      <c r="C56" s="37" t="s">
        <v>46</v>
      </c>
      <c r="D56" s="37" t="s">
        <v>65</v>
      </c>
      <c r="E56" s="37" t="s">
        <v>65</v>
      </c>
      <c r="F56" s="37" t="s">
        <v>27</v>
      </c>
      <c r="G56" s="37" t="s">
        <v>26</v>
      </c>
      <c r="H56" s="37" t="s">
        <v>28</v>
      </c>
      <c r="I56" s="37" t="s">
        <v>32</v>
      </c>
      <c r="J56" s="33" t="s">
        <v>185</v>
      </c>
      <c r="K56" s="33"/>
      <c r="L56" s="43">
        <f aca="true" t="shared" si="6" ref="L56:Q56">SUM(L57:L62)</f>
        <v>8800</v>
      </c>
      <c r="M56" s="43">
        <f t="shared" si="6"/>
        <v>6653.9310000000005</v>
      </c>
      <c r="N56" s="43">
        <f t="shared" si="6"/>
        <v>8800</v>
      </c>
      <c r="O56" s="43">
        <f t="shared" si="6"/>
        <v>9200</v>
      </c>
      <c r="P56" s="43">
        <f t="shared" si="6"/>
        <v>9400</v>
      </c>
      <c r="Q56" s="43">
        <f t="shared" si="6"/>
        <v>9400</v>
      </c>
    </row>
    <row r="57" spans="1:17" s="39" customFormat="1" ht="105">
      <c r="A57" s="74" t="s">
        <v>186</v>
      </c>
      <c r="B57" s="37">
        <v>182</v>
      </c>
      <c r="C57" s="37" t="s">
        <v>46</v>
      </c>
      <c r="D57" s="37" t="s">
        <v>65</v>
      </c>
      <c r="E57" s="37" t="s">
        <v>65</v>
      </c>
      <c r="F57" s="37" t="s">
        <v>164</v>
      </c>
      <c r="G57" s="37" t="s">
        <v>165</v>
      </c>
      <c r="H57" s="37" t="s">
        <v>229</v>
      </c>
      <c r="I57" s="37" t="s">
        <v>32</v>
      </c>
      <c r="J57" s="33" t="s">
        <v>186</v>
      </c>
      <c r="K57" s="44" t="s">
        <v>71</v>
      </c>
      <c r="L57" s="73">
        <v>4619.2</v>
      </c>
      <c r="M57" s="73">
        <v>4297.92</v>
      </c>
      <c r="N57" s="31">
        <v>4619.2</v>
      </c>
      <c r="O57" s="31">
        <v>4900</v>
      </c>
      <c r="P57" s="31">
        <v>5050</v>
      </c>
      <c r="Q57" s="31">
        <v>5050</v>
      </c>
    </row>
    <row r="58" spans="1:17" s="39" customFormat="1" ht="77.25" customHeight="1">
      <c r="A58" s="74" t="s">
        <v>186</v>
      </c>
      <c r="B58" s="37" t="s">
        <v>48</v>
      </c>
      <c r="C58" s="37" t="s">
        <v>46</v>
      </c>
      <c r="D58" s="37" t="s">
        <v>65</v>
      </c>
      <c r="E58" s="37" t="s">
        <v>65</v>
      </c>
      <c r="F58" s="37" t="s">
        <v>164</v>
      </c>
      <c r="G58" s="37" t="s">
        <v>165</v>
      </c>
      <c r="H58" s="37" t="s">
        <v>225</v>
      </c>
      <c r="I58" s="37" t="s">
        <v>32</v>
      </c>
      <c r="J58" s="33" t="s">
        <v>186</v>
      </c>
      <c r="K58" s="44" t="s">
        <v>71</v>
      </c>
      <c r="L58" s="73">
        <v>10.8</v>
      </c>
      <c r="M58" s="73">
        <v>10.8</v>
      </c>
      <c r="N58" s="31">
        <v>10.8</v>
      </c>
      <c r="O58" s="31">
        <v>0</v>
      </c>
      <c r="P58" s="31">
        <v>0</v>
      </c>
      <c r="Q58" s="31">
        <v>0</v>
      </c>
    </row>
    <row r="59" spans="1:17" ht="105">
      <c r="A59" s="74" t="s">
        <v>187</v>
      </c>
      <c r="B59" s="37" t="s">
        <v>48</v>
      </c>
      <c r="C59" s="37" t="s">
        <v>46</v>
      </c>
      <c r="D59" s="37" t="s">
        <v>65</v>
      </c>
      <c r="E59" s="37" t="s">
        <v>65</v>
      </c>
      <c r="F59" s="37" t="s">
        <v>188</v>
      </c>
      <c r="G59" s="37" t="s">
        <v>165</v>
      </c>
      <c r="H59" s="37" t="s">
        <v>229</v>
      </c>
      <c r="I59" s="37" t="s">
        <v>32</v>
      </c>
      <c r="J59" s="33" t="s">
        <v>187</v>
      </c>
      <c r="K59" s="44" t="s">
        <v>71</v>
      </c>
      <c r="L59" s="73">
        <v>4159.7</v>
      </c>
      <c r="M59" s="73">
        <v>2334.81</v>
      </c>
      <c r="N59" s="31">
        <v>4159.7</v>
      </c>
      <c r="O59" s="31">
        <v>4300</v>
      </c>
      <c r="P59" s="31">
        <v>4350</v>
      </c>
      <c r="Q59" s="31">
        <v>4350</v>
      </c>
    </row>
    <row r="60" spans="1:17" ht="88.5" customHeight="1">
      <c r="A60" s="74" t="s">
        <v>187</v>
      </c>
      <c r="B60" s="37" t="s">
        <v>48</v>
      </c>
      <c r="C60" s="37" t="s">
        <v>46</v>
      </c>
      <c r="D60" s="37" t="s">
        <v>65</v>
      </c>
      <c r="E60" s="37" t="s">
        <v>65</v>
      </c>
      <c r="F60" s="37" t="s">
        <v>188</v>
      </c>
      <c r="G60" s="37" t="s">
        <v>165</v>
      </c>
      <c r="H60" s="37" t="s">
        <v>225</v>
      </c>
      <c r="I60" s="37" t="s">
        <v>32</v>
      </c>
      <c r="J60" s="33" t="s">
        <v>187</v>
      </c>
      <c r="K60" s="44" t="s">
        <v>71</v>
      </c>
      <c r="L60" s="73">
        <v>10.3</v>
      </c>
      <c r="M60" s="73">
        <v>10.4</v>
      </c>
      <c r="N60" s="31">
        <v>10.3</v>
      </c>
      <c r="O60" s="31">
        <v>0</v>
      </c>
      <c r="P60" s="31">
        <v>0</v>
      </c>
      <c r="Q60" s="31">
        <v>0</v>
      </c>
    </row>
    <row r="61" spans="1:17" ht="123.75" customHeight="1" hidden="1">
      <c r="A61" s="41" t="s">
        <v>238</v>
      </c>
      <c r="B61" s="37" t="s">
        <v>48</v>
      </c>
      <c r="C61" s="37" t="s">
        <v>46</v>
      </c>
      <c r="D61" s="37" t="s">
        <v>65</v>
      </c>
      <c r="E61" s="37" t="s">
        <v>65</v>
      </c>
      <c r="F61" s="37" t="s">
        <v>188</v>
      </c>
      <c r="G61" s="37" t="s">
        <v>165</v>
      </c>
      <c r="H61" s="37" t="s">
        <v>239</v>
      </c>
      <c r="I61" s="37" t="s">
        <v>32</v>
      </c>
      <c r="J61" s="33" t="s">
        <v>187</v>
      </c>
      <c r="K61" s="33" t="s">
        <v>71</v>
      </c>
      <c r="L61" s="31"/>
      <c r="M61" s="31">
        <v>0.001</v>
      </c>
      <c r="N61" s="31"/>
      <c r="O61" s="31"/>
      <c r="P61" s="31"/>
      <c r="Q61" s="31"/>
    </row>
    <row r="62" spans="1:17" ht="48" customHeight="1" hidden="1">
      <c r="A62" s="41"/>
      <c r="B62" s="37"/>
      <c r="C62" s="37"/>
      <c r="D62" s="37"/>
      <c r="E62" s="37"/>
      <c r="F62" s="37"/>
      <c r="G62" s="37"/>
      <c r="H62" s="37"/>
      <c r="I62" s="37"/>
      <c r="J62" s="33"/>
      <c r="K62" s="33"/>
      <c r="L62" s="31"/>
      <c r="M62" s="31"/>
      <c r="N62" s="31"/>
      <c r="O62" s="31"/>
      <c r="P62" s="31"/>
      <c r="Q62" s="31"/>
    </row>
    <row r="63" spans="1:17" s="26" customFormat="1" ht="42" customHeight="1" hidden="1">
      <c r="A63" s="16"/>
      <c r="B63" s="38"/>
      <c r="C63" s="38"/>
      <c r="D63" s="38"/>
      <c r="E63" s="38"/>
      <c r="F63" s="38"/>
      <c r="G63" s="38"/>
      <c r="H63" s="38"/>
      <c r="I63" s="38"/>
      <c r="J63" s="16"/>
      <c r="K63" s="16"/>
      <c r="L63" s="35">
        <f>L64+L65+L66</f>
        <v>0</v>
      </c>
      <c r="M63" s="35">
        <f>M64+M65</f>
        <v>0</v>
      </c>
      <c r="N63" s="35">
        <f>N64+N65</f>
        <v>0</v>
      </c>
      <c r="O63" s="35">
        <f>O64+O65</f>
        <v>0</v>
      </c>
      <c r="P63" s="35">
        <f>P64+P65</f>
        <v>0</v>
      </c>
      <c r="Q63" s="35">
        <f>Q64+Q65</f>
        <v>0</v>
      </c>
    </row>
    <row r="64" spans="1:17" ht="31.5" customHeight="1" hidden="1">
      <c r="A64" s="45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ht="15" hidden="1">
      <c r="A65" s="45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ht="6.75" customHeight="1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s="26" customFormat="1" ht="15" hidden="1">
      <c r="A67" s="16"/>
      <c r="B67" s="38"/>
      <c r="C67" s="38"/>
      <c r="D67" s="38"/>
      <c r="E67" s="38"/>
      <c r="F67" s="38"/>
      <c r="G67" s="38"/>
      <c r="H67" s="38"/>
      <c r="I67" s="38"/>
      <c r="J67" s="16"/>
      <c r="K67" s="16"/>
      <c r="L67" s="35"/>
      <c r="M67" s="35"/>
      <c r="N67" s="35"/>
      <c r="O67" s="35"/>
      <c r="P67" s="35"/>
      <c r="Q67" s="35"/>
    </row>
    <row r="68" spans="1:17" ht="15" hidden="1">
      <c r="A68" s="46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43"/>
      <c r="M68" s="43"/>
      <c r="N68" s="43"/>
      <c r="O68" s="43"/>
      <c r="P68" s="43"/>
      <c r="Q68" s="43"/>
    </row>
    <row r="69" spans="1:17" ht="15" hidden="1">
      <c r="A69" s="46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31"/>
      <c r="M69" s="31"/>
      <c r="N69" s="31"/>
      <c r="O69" s="31"/>
      <c r="P69" s="31"/>
      <c r="Q69" s="31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43"/>
      <c r="M70" s="43"/>
      <c r="N70" s="43"/>
      <c r="O70" s="43"/>
      <c r="P70" s="43"/>
      <c r="Q70" s="43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7"/>
      <c r="M71" s="47"/>
      <c r="N71" s="47"/>
      <c r="O71" s="47"/>
      <c r="P71" s="47"/>
      <c r="Q71" s="47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31"/>
      <c r="M72" s="31"/>
      <c r="N72" s="31"/>
      <c r="O72" s="31"/>
      <c r="P72" s="31"/>
      <c r="Q72" s="31"/>
    </row>
    <row r="73" spans="1:17" ht="18" customHeight="1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31"/>
      <c r="M73" s="31"/>
      <c r="N73" s="31"/>
      <c r="O73" s="31"/>
      <c r="P73" s="31"/>
      <c r="Q73" s="31"/>
    </row>
    <row r="74" spans="1:17" ht="90" customHeight="1">
      <c r="A74" s="16" t="s">
        <v>119</v>
      </c>
      <c r="B74" s="38" t="s">
        <v>27</v>
      </c>
      <c r="C74" s="38">
        <v>1</v>
      </c>
      <c r="D74" s="38" t="s">
        <v>118</v>
      </c>
      <c r="E74" s="38" t="s">
        <v>26</v>
      </c>
      <c r="F74" s="38" t="s">
        <v>27</v>
      </c>
      <c r="G74" s="38" t="s">
        <v>26</v>
      </c>
      <c r="H74" s="38" t="s">
        <v>28</v>
      </c>
      <c r="I74" s="38" t="s">
        <v>27</v>
      </c>
      <c r="J74" s="16" t="s">
        <v>119</v>
      </c>
      <c r="K74" s="48"/>
      <c r="L74" s="47">
        <f>L78+L80+L111</f>
        <v>230.20000000000002</v>
      </c>
      <c r="M74" s="47">
        <f>M78+M80+M111</f>
        <v>230.29399999999998</v>
      </c>
      <c r="N74" s="47">
        <f>N78+N80+N111</f>
        <v>230.20000000000002</v>
      </c>
      <c r="O74" s="47">
        <f>O78+O80</f>
        <v>0</v>
      </c>
      <c r="P74" s="47">
        <f>P78+P80</f>
        <v>0</v>
      </c>
      <c r="Q74" s="47">
        <f>Q78+Q80</f>
        <v>0</v>
      </c>
    </row>
    <row r="75" spans="1:17" ht="15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15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47"/>
      <c r="M76" s="47"/>
      <c r="N76" s="47"/>
      <c r="O76" s="47"/>
      <c r="P76" s="47"/>
      <c r="Q76" s="47"/>
    </row>
    <row r="77" spans="1:17" ht="15" hidden="1">
      <c r="A77" s="46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105">
      <c r="A78" s="46" t="s">
        <v>168</v>
      </c>
      <c r="B78" s="37" t="s">
        <v>27</v>
      </c>
      <c r="C78" s="37">
        <v>1</v>
      </c>
      <c r="D78" s="37" t="s">
        <v>118</v>
      </c>
      <c r="E78" s="37" t="s">
        <v>63</v>
      </c>
      <c r="F78" s="37" t="s">
        <v>167</v>
      </c>
      <c r="G78" s="37" t="s">
        <v>26</v>
      </c>
      <c r="H78" s="37" t="s">
        <v>28</v>
      </c>
      <c r="I78" s="37" t="s">
        <v>50</v>
      </c>
      <c r="J78" s="33" t="s">
        <v>168</v>
      </c>
      <c r="K78" s="33"/>
      <c r="L78" s="47">
        <f aca="true" t="shared" si="7" ref="L78:Q78">L79</f>
        <v>4.4</v>
      </c>
      <c r="M78" s="47">
        <f t="shared" si="7"/>
        <v>4.42</v>
      </c>
      <c r="N78" s="47">
        <f t="shared" si="7"/>
        <v>4.4</v>
      </c>
      <c r="O78" s="47">
        <f t="shared" si="7"/>
        <v>0</v>
      </c>
      <c r="P78" s="47">
        <f t="shared" si="7"/>
        <v>0</v>
      </c>
      <c r="Q78" s="47">
        <f t="shared" si="7"/>
        <v>0</v>
      </c>
    </row>
    <row r="79" spans="1:17" ht="225">
      <c r="A79" s="46" t="s">
        <v>189</v>
      </c>
      <c r="B79" s="37" t="s">
        <v>129</v>
      </c>
      <c r="C79" s="37">
        <v>1</v>
      </c>
      <c r="D79" s="37" t="s">
        <v>118</v>
      </c>
      <c r="E79" s="37" t="s">
        <v>63</v>
      </c>
      <c r="F79" s="37" t="s">
        <v>167</v>
      </c>
      <c r="G79" s="37" t="s">
        <v>165</v>
      </c>
      <c r="H79" s="37" t="s">
        <v>28</v>
      </c>
      <c r="I79" s="37" t="s">
        <v>50</v>
      </c>
      <c r="J79" s="33" t="s">
        <v>189</v>
      </c>
      <c r="K79" s="33" t="s">
        <v>190</v>
      </c>
      <c r="L79" s="73">
        <v>4.4</v>
      </c>
      <c r="M79" s="73">
        <v>4.42</v>
      </c>
      <c r="N79" s="31">
        <v>4.4</v>
      </c>
      <c r="O79" s="31">
        <v>0</v>
      </c>
      <c r="P79" s="31">
        <v>0</v>
      </c>
      <c r="Q79" s="31">
        <v>0</v>
      </c>
    </row>
    <row r="80" spans="1:17" ht="75">
      <c r="A80" s="46" t="s">
        <v>120</v>
      </c>
      <c r="B80" s="37" t="s">
        <v>27</v>
      </c>
      <c r="C80" s="37">
        <v>1</v>
      </c>
      <c r="D80" s="37" t="s">
        <v>118</v>
      </c>
      <c r="E80" s="37" t="s">
        <v>67</v>
      </c>
      <c r="F80" s="37" t="s">
        <v>27</v>
      </c>
      <c r="G80" s="37" t="s">
        <v>26</v>
      </c>
      <c r="H80" s="37" t="s">
        <v>28</v>
      </c>
      <c r="I80" s="37">
        <v>120</v>
      </c>
      <c r="J80" s="33" t="s">
        <v>120</v>
      </c>
      <c r="K80" s="33"/>
      <c r="L80" s="43">
        <f aca="true" t="shared" si="8" ref="L80:Q81">L81</f>
        <v>141.9</v>
      </c>
      <c r="M80" s="43">
        <f t="shared" si="8"/>
        <v>141.964</v>
      </c>
      <c r="N80" s="43">
        <f t="shared" si="8"/>
        <v>141.9</v>
      </c>
      <c r="O80" s="43">
        <f t="shared" si="8"/>
        <v>0</v>
      </c>
      <c r="P80" s="43">
        <f t="shared" si="8"/>
        <v>0</v>
      </c>
      <c r="Q80" s="43">
        <f t="shared" si="8"/>
        <v>0</v>
      </c>
    </row>
    <row r="81" spans="1:17" ht="90">
      <c r="A81" s="46" t="s">
        <v>120</v>
      </c>
      <c r="B81" s="37" t="s">
        <v>27</v>
      </c>
      <c r="C81" s="37">
        <v>1</v>
      </c>
      <c r="D81" s="37" t="s">
        <v>118</v>
      </c>
      <c r="E81" s="37" t="s">
        <v>67</v>
      </c>
      <c r="F81" s="37" t="s">
        <v>33</v>
      </c>
      <c r="G81" s="37" t="s">
        <v>26</v>
      </c>
      <c r="H81" s="37" t="s">
        <v>28</v>
      </c>
      <c r="I81" s="37">
        <v>120</v>
      </c>
      <c r="J81" s="33" t="s">
        <v>121</v>
      </c>
      <c r="K81" s="33"/>
      <c r="L81" s="47">
        <f t="shared" si="8"/>
        <v>141.9</v>
      </c>
      <c r="M81" s="47">
        <f t="shared" si="8"/>
        <v>141.964</v>
      </c>
      <c r="N81" s="47">
        <f t="shared" si="8"/>
        <v>141.9</v>
      </c>
      <c r="O81" s="47">
        <f t="shared" si="8"/>
        <v>0</v>
      </c>
      <c r="P81" s="47">
        <f t="shared" si="8"/>
        <v>0</v>
      </c>
      <c r="Q81" s="47">
        <f t="shared" si="8"/>
        <v>0</v>
      </c>
    </row>
    <row r="82" spans="1:17" ht="90">
      <c r="A82" s="46" t="s">
        <v>120</v>
      </c>
      <c r="B82" s="37" t="s">
        <v>129</v>
      </c>
      <c r="C82" s="37">
        <v>1</v>
      </c>
      <c r="D82" s="37" t="s">
        <v>118</v>
      </c>
      <c r="E82" s="37" t="s">
        <v>67</v>
      </c>
      <c r="F82" s="37" t="s">
        <v>126</v>
      </c>
      <c r="G82" s="37" t="s">
        <v>26</v>
      </c>
      <c r="H82" s="37" t="s">
        <v>28</v>
      </c>
      <c r="I82" s="37">
        <v>120</v>
      </c>
      <c r="J82" s="33" t="s">
        <v>169</v>
      </c>
      <c r="K82" s="33" t="s">
        <v>190</v>
      </c>
      <c r="L82" s="92">
        <v>141.9</v>
      </c>
      <c r="M82" s="73">
        <v>141.964</v>
      </c>
      <c r="N82" s="31">
        <v>141.9</v>
      </c>
      <c r="O82" s="31">
        <v>0</v>
      </c>
      <c r="P82" s="31">
        <v>0</v>
      </c>
      <c r="Q82" s="31">
        <v>0</v>
      </c>
    </row>
    <row r="83" spans="1:17" s="26" customFormat="1" ht="1.5" customHeight="1" hidden="1">
      <c r="A83" s="16"/>
      <c r="B83" s="38"/>
      <c r="C83" s="38"/>
      <c r="D83" s="38"/>
      <c r="E83" s="38"/>
      <c r="F83" s="38"/>
      <c r="G83" s="38"/>
      <c r="H83" s="38"/>
      <c r="I83" s="38"/>
      <c r="J83" s="16"/>
      <c r="K83" s="16"/>
      <c r="L83" s="35">
        <f aca="true" t="shared" si="9" ref="L83:Q83">L84</f>
        <v>0</v>
      </c>
      <c r="M83" s="35">
        <f t="shared" si="9"/>
        <v>0</v>
      </c>
      <c r="N83" s="35">
        <f t="shared" si="9"/>
        <v>0</v>
      </c>
      <c r="O83" s="35">
        <f t="shared" si="9"/>
        <v>0</v>
      </c>
      <c r="P83" s="35">
        <f t="shared" si="9"/>
        <v>0</v>
      </c>
      <c r="Q83" s="35">
        <f t="shared" si="9"/>
        <v>0</v>
      </c>
    </row>
    <row r="84" spans="1:17" ht="71.25" customHeight="1" hidden="1">
      <c r="A84" s="49"/>
      <c r="B84" s="37"/>
      <c r="C84" s="37"/>
      <c r="D84" s="37"/>
      <c r="E84" s="37"/>
      <c r="F84" s="37"/>
      <c r="G84" s="37"/>
      <c r="H84" s="37"/>
      <c r="I84" s="37"/>
      <c r="J84" s="33"/>
      <c r="K84" s="33"/>
      <c r="L84" s="43">
        <f aca="true" t="shared" si="10" ref="L84:Q84">L85+L86+L87+L88+L89</f>
        <v>0</v>
      </c>
      <c r="M84" s="43">
        <f t="shared" si="10"/>
        <v>0</v>
      </c>
      <c r="N84" s="43">
        <f t="shared" si="10"/>
        <v>0</v>
      </c>
      <c r="O84" s="43">
        <f t="shared" si="10"/>
        <v>0</v>
      </c>
      <c r="P84" s="43">
        <f t="shared" si="10"/>
        <v>0</v>
      </c>
      <c r="Q84" s="43">
        <f t="shared" si="10"/>
        <v>0</v>
      </c>
    </row>
    <row r="85" spans="1:17" ht="15" hidden="1">
      <c r="A85" s="49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31"/>
      <c r="M85" s="31"/>
      <c r="N85" s="31"/>
      <c r="O85" s="31"/>
      <c r="P85" s="31"/>
      <c r="Q85" s="31"/>
    </row>
    <row r="86" spans="1:17" ht="15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s="26" customFormat="1" ht="15" hidden="1">
      <c r="A90" s="50"/>
      <c r="B90" s="38"/>
      <c r="C90" s="38"/>
      <c r="D90" s="38"/>
      <c r="E90" s="38"/>
      <c r="F90" s="38"/>
      <c r="G90" s="38"/>
      <c r="H90" s="38"/>
      <c r="I90" s="38"/>
      <c r="J90" s="16"/>
      <c r="K90" s="51"/>
      <c r="L90" s="35"/>
      <c r="M90" s="35"/>
      <c r="N90" s="35"/>
      <c r="O90" s="35"/>
      <c r="P90" s="35"/>
      <c r="Q90" s="35"/>
    </row>
    <row r="91" spans="1:23" s="39" customFormat="1" ht="5.25" customHeight="1" hidden="1">
      <c r="A91" s="52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53">
        <f aca="true" t="shared" si="11" ref="L91:Q91">L92</f>
        <v>0</v>
      </c>
      <c r="M91" s="53">
        <f t="shared" si="11"/>
        <v>0</v>
      </c>
      <c r="N91" s="53">
        <f t="shared" si="11"/>
        <v>0</v>
      </c>
      <c r="O91" s="53">
        <f t="shared" si="11"/>
        <v>0</v>
      </c>
      <c r="P91" s="53">
        <f t="shared" si="11"/>
        <v>0</v>
      </c>
      <c r="Q91" s="53">
        <f t="shared" si="11"/>
        <v>0</v>
      </c>
      <c r="R91" s="2"/>
      <c r="S91" s="2"/>
      <c r="T91" s="2"/>
      <c r="U91" s="2"/>
      <c r="V91" s="2"/>
      <c r="W91" s="2"/>
    </row>
    <row r="92" spans="1:23" s="39" customFormat="1" ht="15" hidden="1">
      <c r="A92" s="52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31"/>
      <c r="M92" s="31"/>
      <c r="N92" s="31"/>
      <c r="O92" s="31"/>
      <c r="P92" s="31"/>
      <c r="Q92" s="31"/>
      <c r="R92" s="2"/>
      <c r="S92" s="2"/>
      <c r="T92" s="2"/>
      <c r="U92" s="2"/>
      <c r="V92" s="2"/>
      <c r="W92" s="2"/>
    </row>
    <row r="93" spans="1:23" s="39" customFormat="1" ht="15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31"/>
      <c r="M93" s="31"/>
      <c r="N93" s="31"/>
      <c r="O93" s="31"/>
      <c r="P93" s="31"/>
      <c r="Q93" s="31"/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53">
        <f aca="true" t="shared" si="12" ref="L94:Q94">L95</f>
        <v>0</v>
      </c>
      <c r="M94" s="53">
        <f t="shared" si="12"/>
        <v>0</v>
      </c>
      <c r="N94" s="53">
        <f t="shared" si="12"/>
        <v>0</v>
      </c>
      <c r="O94" s="53">
        <f t="shared" si="12"/>
        <v>0</v>
      </c>
      <c r="P94" s="53">
        <f t="shared" si="12"/>
        <v>0</v>
      </c>
      <c r="Q94" s="53">
        <f t="shared" si="12"/>
        <v>0</v>
      </c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17" s="26" customFormat="1" ht="6" customHeight="1" hidden="1">
      <c r="A100" s="16" t="s">
        <v>134</v>
      </c>
      <c r="B100" s="38" t="s">
        <v>27</v>
      </c>
      <c r="C100" s="38" t="s">
        <v>46</v>
      </c>
      <c r="D100" s="38" t="s">
        <v>135</v>
      </c>
      <c r="E100" s="38" t="s">
        <v>26</v>
      </c>
      <c r="F100" s="38" t="s">
        <v>27</v>
      </c>
      <c r="G100" s="38" t="s">
        <v>26</v>
      </c>
      <c r="H100" s="38" t="s">
        <v>28</v>
      </c>
      <c r="I100" s="38" t="s">
        <v>27</v>
      </c>
      <c r="J100" s="16" t="s">
        <v>134</v>
      </c>
      <c r="K100" s="16"/>
      <c r="L100" s="35">
        <v>3728</v>
      </c>
      <c r="M100" s="35">
        <v>4716.33</v>
      </c>
      <c r="N100" s="35">
        <f>N101+N104</f>
        <v>0</v>
      </c>
      <c r="O100" s="35">
        <f>O101+O104</f>
        <v>0</v>
      </c>
      <c r="P100" s="35">
        <f>P101+P104</f>
        <v>0</v>
      </c>
      <c r="Q100" s="35">
        <f>Q101+Q104</f>
        <v>0</v>
      </c>
    </row>
    <row r="101" spans="1:17" ht="12" customHeight="1" hidden="1">
      <c r="A101" s="54" t="s">
        <v>136</v>
      </c>
      <c r="B101" s="37" t="s">
        <v>27</v>
      </c>
      <c r="C101" s="37" t="s">
        <v>46</v>
      </c>
      <c r="D101" s="37" t="s">
        <v>135</v>
      </c>
      <c r="E101" s="37" t="s">
        <v>34</v>
      </c>
      <c r="F101" s="37" t="s">
        <v>27</v>
      </c>
      <c r="G101" s="37" t="s">
        <v>26</v>
      </c>
      <c r="H101" s="37" t="s">
        <v>28</v>
      </c>
      <c r="I101" s="37" t="s">
        <v>27</v>
      </c>
      <c r="J101" s="33" t="s">
        <v>136</v>
      </c>
      <c r="K101" s="33"/>
      <c r="L101" s="53"/>
      <c r="M101" s="53"/>
      <c r="N101" s="53"/>
      <c r="O101" s="53"/>
      <c r="P101" s="53"/>
      <c r="Q101" s="53"/>
    </row>
    <row r="102" spans="1:17" ht="12" customHeight="1" hidden="1">
      <c r="A102" s="54" t="s">
        <v>76</v>
      </c>
      <c r="B102" s="37" t="s">
        <v>27</v>
      </c>
      <c r="C102" s="37" t="s">
        <v>46</v>
      </c>
      <c r="D102" s="37" t="s">
        <v>135</v>
      </c>
      <c r="E102" s="37" t="s">
        <v>34</v>
      </c>
      <c r="F102" s="37" t="s">
        <v>64</v>
      </c>
      <c r="G102" s="37" t="s">
        <v>63</v>
      </c>
      <c r="H102" s="37" t="s">
        <v>28</v>
      </c>
      <c r="I102" s="37" t="s">
        <v>127</v>
      </c>
      <c r="J102" s="33" t="s">
        <v>76</v>
      </c>
      <c r="K102" s="33"/>
      <c r="L102" s="31">
        <f aca="true" t="shared" si="13" ref="L102:Q102">L103</f>
        <v>0</v>
      </c>
      <c r="M102" s="31">
        <f t="shared" si="13"/>
        <v>0</v>
      </c>
      <c r="N102" s="31">
        <f t="shared" si="13"/>
        <v>0</v>
      </c>
      <c r="O102" s="31">
        <f t="shared" si="13"/>
        <v>0</v>
      </c>
      <c r="P102" s="31">
        <f t="shared" si="13"/>
        <v>0</v>
      </c>
      <c r="Q102" s="31">
        <f t="shared" si="13"/>
        <v>0</v>
      </c>
    </row>
    <row r="103" spans="1:17" ht="7.5" customHeight="1" hidden="1">
      <c r="A103" s="54" t="s">
        <v>77</v>
      </c>
      <c r="B103" s="37" t="s">
        <v>129</v>
      </c>
      <c r="C103" s="37" t="s">
        <v>46</v>
      </c>
      <c r="D103" s="37" t="s">
        <v>135</v>
      </c>
      <c r="E103" s="37" t="s">
        <v>34</v>
      </c>
      <c r="F103" s="37" t="s">
        <v>149</v>
      </c>
      <c r="G103" s="37" t="s">
        <v>165</v>
      </c>
      <c r="H103" s="37" t="s">
        <v>28</v>
      </c>
      <c r="I103" s="37" t="s">
        <v>127</v>
      </c>
      <c r="J103" s="33" t="s">
        <v>77</v>
      </c>
      <c r="K103" s="33"/>
      <c r="L103" s="31"/>
      <c r="M103" s="31"/>
      <c r="N103" s="31"/>
      <c r="O103" s="31"/>
      <c r="P103" s="31"/>
      <c r="Q103" s="31"/>
    </row>
    <row r="104" spans="1:17" s="39" customFormat="1" ht="9.75" customHeight="1" hidden="1">
      <c r="A104" s="54" t="s">
        <v>137</v>
      </c>
      <c r="B104" s="37" t="s">
        <v>27</v>
      </c>
      <c r="C104" s="37">
        <v>1</v>
      </c>
      <c r="D104" s="37">
        <v>14</v>
      </c>
      <c r="E104" s="37" t="s">
        <v>65</v>
      </c>
      <c r="F104" s="37" t="s">
        <v>27</v>
      </c>
      <c r="G104" s="37" t="s">
        <v>26</v>
      </c>
      <c r="H104" s="37" t="s">
        <v>28</v>
      </c>
      <c r="I104" s="37">
        <v>430</v>
      </c>
      <c r="J104" s="33" t="s">
        <v>137</v>
      </c>
      <c r="K104" s="33"/>
      <c r="L104" s="53">
        <f aca="true" t="shared" si="14" ref="L104:Q104">L105+L108</f>
        <v>0</v>
      </c>
      <c r="M104" s="53">
        <f t="shared" si="14"/>
        <v>0</v>
      </c>
      <c r="N104" s="53">
        <f t="shared" si="14"/>
        <v>0</v>
      </c>
      <c r="O104" s="53">
        <f t="shared" si="14"/>
        <v>0</v>
      </c>
      <c r="P104" s="53">
        <f t="shared" si="14"/>
        <v>0</v>
      </c>
      <c r="Q104" s="53">
        <f t="shared" si="14"/>
        <v>0</v>
      </c>
    </row>
    <row r="105" spans="1:17" ht="8.25" customHeight="1" hidden="1">
      <c r="A105" s="54" t="s">
        <v>78</v>
      </c>
      <c r="B105" s="37" t="s">
        <v>27</v>
      </c>
      <c r="C105" s="37">
        <v>1</v>
      </c>
      <c r="D105" s="37">
        <v>14</v>
      </c>
      <c r="E105" s="37" t="s">
        <v>65</v>
      </c>
      <c r="F105" s="37" t="s">
        <v>33</v>
      </c>
      <c r="G105" s="37" t="s">
        <v>26</v>
      </c>
      <c r="H105" s="37" t="s">
        <v>28</v>
      </c>
      <c r="I105" s="37">
        <v>430</v>
      </c>
      <c r="J105" s="33" t="s">
        <v>78</v>
      </c>
      <c r="K105" s="33"/>
      <c r="L105" s="31">
        <f aca="true" t="shared" si="15" ref="L105:Q105">L106+L107</f>
        <v>0</v>
      </c>
      <c r="M105" s="31">
        <f t="shared" si="15"/>
        <v>0</v>
      </c>
      <c r="N105" s="31">
        <f t="shared" si="15"/>
        <v>0</v>
      </c>
      <c r="O105" s="31">
        <f t="shared" si="15"/>
        <v>0</v>
      </c>
      <c r="P105" s="31">
        <f t="shared" si="15"/>
        <v>0</v>
      </c>
      <c r="Q105" s="31">
        <f t="shared" si="15"/>
        <v>0</v>
      </c>
    </row>
    <row r="106" spans="1:17" ht="135" hidden="1">
      <c r="A106" s="54" t="s">
        <v>79</v>
      </c>
      <c r="B106" s="37" t="s">
        <v>163</v>
      </c>
      <c r="C106" s="37">
        <v>1</v>
      </c>
      <c r="D106" s="37">
        <v>14</v>
      </c>
      <c r="E106" s="37" t="s">
        <v>65</v>
      </c>
      <c r="F106" s="37" t="s">
        <v>125</v>
      </c>
      <c r="G106" s="37" t="s">
        <v>165</v>
      </c>
      <c r="H106" s="37" t="s">
        <v>28</v>
      </c>
      <c r="I106" s="37">
        <v>430</v>
      </c>
      <c r="J106" s="33" t="s">
        <v>79</v>
      </c>
      <c r="K106" s="33" t="s">
        <v>166</v>
      </c>
      <c r="L106" s="31"/>
      <c r="M106" s="31"/>
      <c r="N106" s="31"/>
      <c r="O106" s="31"/>
      <c r="P106" s="31"/>
      <c r="Q106" s="31"/>
    </row>
    <row r="107" spans="1:17" ht="135" hidden="1">
      <c r="A107" s="54" t="s">
        <v>79</v>
      </c>
      <c r="B107" s="37" t="s">
        <v>129</v>
      </c>
      <c r="C107" s="37">
        <v>1</v>
      </c>
      <c r="D107" s="37">
        <v>14</v>
      </c>
      <c r="E107" s="37" t="s">
        <v>65</v>
      </c>
      <c r="F107" s="37" t="s">
        <v>125</v>
      </c>
      <c r="G107" s="37" t="s">
        <v>165</v>
      </c>
      <c r="H107" s="37" t="s">
        <v>28</v>
      </c>
      <c r="I107" s="37">
        <v>430</v>
      </c>
      <c r="J107" s="33" t="s">
        <v>79</v>
      </c>
      <c r="K107" s="33" t="s">
        <v>190</v>
      </c>
      <c r="L107" s="31"/>
      <c r="M107" s="31"/>
      <c r="N107" s="31"/>
      <c r="O107" s="31"/>
      <c r="P107" s="31"/>
      <c r="Q107" s="31"/>
    </row>
    <row r="108" spans="1:17" ht="3" customHeight="1" hidden="1">
      <c r="A108" s="54" t="s">
        <v>138</v>
      </c>
      <c r="B108" s="37" t="s">
        <v>27</v>
      </c>
      <c r="C108" s="37">
        <v>1</v>
      </c>
      <c r="D108" s="37">
        <v>14</v>
      </c>
      <c r="E108" s="37" t="s">
        <v>65</v>
      </c>
      <c r="F108" s="37" t="s">
        <v>36</v>
      </c>
      <c r="G108" s="37" t="s">
        <v>26</v>
      </c>
      <c r="H108" s="37" t="s">
        <v>28</v>
      </c>
      <c r="I108" s="37">
        <v>430</v>
      </c>
      <c r="J108" s="33" t="s">
        <v>138</v>
      </c>
      <c r="K108" s="33"/>
      <c r="L108" s="31">
        <f aca="true" t="shared" si="16" ref="L108:Q108">L109</f>
        <v>0</v>
      </c>
      <c r="M108" s="31">
        <f t="shared" si="16"/>
        <v>0</v>
      </c>
      <c r="N108" s="31">
        <f t="shared" si="16"/>
        <v>0</v>
      </c>
      <c r="O108" s="31">
        <f t="shared" si="16"/>
        <v>0</v>
      </c>
      <c r="P108" s="31">
        <f t="shared" si="16"/>
        <v>0</v>
      </c>
      <c r="Q108" s="31">
        <f t="shared" si="16"/>
        <v>0</v>
      </c>
    </row>
    <row r="109" spans="1:17" ht="180" hidden="1">
      <c r="A109" s="54" t="s">
        <v>80</v>
      </c>
      <c r="B109" s="37" t="s">
        <v>129</v>
      </c>
      <c r="C109" s="37">
        <v>1</v>
      </c>
      <c r="D109" s="37">
        <v>14</v>
      </c>
      <c r="E109" s="37" t="s">
        <v>65</v>
      </c>
      <c r="F109" s="37" t="s">
        <v>167</v>
      </c>
      <c r="G109" s="37" t="s">
        <v>165</v>
      </c>
      <c r="H109" s="37" t="s">
        <v>28</v>
      </c>
      <c r="I109" s="37">
        <v>430</v>
      </c>
      <c r="J109" s="33" t="s">
        <v>80</v>
      </c>
      <c r="K109" s="33" t="s">
        <v>166</v>
      </c>
      <c r="L109" s="31"/>
      <c r="M109" s="31"/>
      <c r="N109" s="31"/>
      <c r="O109" s="31"/>
      <c r="P109" s="31"/>
      <c r="Q109" s="31"/>
    </row>
    <row r="110" spans="1:17" ht="78" customHeight="1" hidden="1">
      <c r="A110" s="71" t="s">
        <v>219</v>
      </c>
      <c r="B110" s="37" t="s">
        <v>129</v>
      </c>
      <c r="C110" s="37" t="s">
        <v>46</v>
      </c>
      <c r="D110" s="37" t="s">
        <v>217</v>
      </c>
      <c r="E110" s="37" t="s">
        <v>34</v>
      </c>
      <c r="F110" s="37" t="s">
        <v>218</v>
      </c>
      <c r="G110" s="37" t="s">
        <v>165</v>
      </c>
      <c r="H110" s="37" t="s">
        <v>28</v>
      </c>
      <c r="I110" s="37" t="s">
        <v>175</v>
      </c>
      <c r="J110" s="33" t="s">
        <v>220</v>
      </c>
      <c r="K110" s="33" t="s">
        <v>190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</row>
    <row r="111" spans="1:17" ht="102" customHeight="1">
      <c r="A111" s="71" t="s">
        <v>234</v>
      </c>
      <c r="B111" s="37" t="s">
        <v>129</v>
      </c>
      <c r="C111" s="37" t="s">
        <v>46</v>
      </c>
      <c r="D111" s="37" t="s">
        <v>135</v>
      </c>
      <c r="E111" s="37" t="s">
        <v>34</v>
      </c>
      <c r="F111" s="37" t="s">
        <v>149</v>
      </c>
      <c r="G111" s="37" t="s">
        <v>165</v>
      </c>
      <c r="H111" s="37" t="s">
        <v>28</v>
      </c>
      <c r="I111" s="37" t="s">
        <v>232</v>
      </c>
      <c r="J111" s="33" t="s">
        <v>233</v>
      </c>
      <c r="K111" s="33" t="s">
        <v>190</v>
      </c>
      <c r="L111" s="92">
        <v>83.9</v>
      </c>
      <c r="M111" s="73">
        <v>83.91</v>
      </c>
      <c r="N111" s="31">
        <v>83.9</v>
      </c>
      <c r="O111" s="31">
        <v>0</v>
      </c>
      <c r="P111" s="31">
        <v>0</v>
      </c>
      <c r="Q111" s="31">
        <v>0</v>
      </c>
    </row>
    <row r="112" spans="1:17" s="26" customFormat="1" ht="45">
      <c r="A112" s="16" t="s">
        <v>140</v>
      </c>
      <c r="B112" s="38" t="s">
        <v>27</v>
      </c>
      <c r="C112" s="38">
        <v>1</v>
      </c>
      <c r="D112" s="38" t="s">
        <v>141</v>
      </c>
      <c r="E112" s="38" t="s">
        <v>26</v>
      </c>
      <c r="F112" s="38" t="s">
        <v>27</v>
      </c>
      <c r="G112" s="38" t="s">
        <v>26</v>
      </c>
      <c r="H112" s="38" t="s">
        <v>28</v>
      </c>
      <c r="I112" s="38" t="s">
        <v>27</v>
      </c>
      <c r="J112" s="16" t="s">
        <v>142</v>
      </c>
      <c r="K112" s="16"/>
      <c r="L112" s="35">
        <f aca="true" t="shared" si="17" ref="L112:Q112">L113+L116</f>
        <v>4</v>
      </c>
      <c r="M112" s="35">
        <f>M113+M116+M145</f>
        <v>4.1</v>
      </c>
      <c r="N112" s="35">
        <f t="shared" si="17"/>
        <v>4</v>
      </c>
      <c r="O112" s="35">
        <f t="shared" si="17"/>
        <v>0</v>
      </c>
      <c r="P112" s="35">
        <f t="shared" si="17"/>
        <v>0</v>
      </c>
      <c r="Q112" s="35">
        <f t="shared" si="17"/>
        <v>0</v>
      </c>
    </row>
    <row r="113" spans="1:17" ht="41.25" customHeight="1">
      <c r="A113" s="55" t="s">
        <v>140</v>
      </c>
      <c r="B113" s="37" t="s">
        <v>27</v>
      </c>
      <c r="C113" s="37">
        <v>1</v>
      </c>
      <c r="D113" s="37" t="s">
        <v>141</v>
      </c>
      <c r="E113" s="37" t="s">
        <v>210</v>
      </c>
      <c r="F113" s="37" t="s">
        <v>27</v>
      </c>
      <c r="G113" s="37" t="s">
        <v>26</v>
      </c>
      <c r="H113" s="37" t="s">
        <v>28</v>
      </c>
      <c r="I113" s="37" t="s">
        <v>139</v>
      </c>
      <c r="J113" s="33" t="s">
        <v>81</v>
      </c>
      <c r="K113" s="33"/>
      <c r="L113" s="53">
        <f aca="true" t="shared" si="18" ref="L113:Q113">L114+L115</f>
        <v>0</v>
      </c>
      <c r="M113" s="53">
        <f t="shared" si="18"/>
        <v>0</v>
      </c>
      <c r="N113" s="53">
        <f t="shared" si="18"/>
        <v>0</v>
      </c>
      <c r="O113" s="53">
        <f t="shared" si="18"/>
        <v>0</v>
      </c>
      <c r="P113" s="53">
        <f t="shared" si="18"/>
        <v>0</v>
      </c>
      <c r="Q113" s="53">
        <f t="shared" si="18"/>
        <v>0</v>
      </c>
    </row>
    <row r="114" spans="1:17" ht="41.25" customHeight="1" hidden="1">
      <c r="A114" s="55" t="s">
        <v>140</v>
      </c>
      <c r="B114" s="37" t="s">
        <v>48</v>
      </c>
      <c r="C114" s="37">
        <v>1</v>
      </c>
      <c r="D114" s="37" t="s">
        <v>141</v>
      </c>
      <c r="E114" s="37" t="s">
        <v>45</v>
      </c>
      <c r="F114" s="37" t="s">
        <v>33</v>
      </c>
      <c r="G114" s="37" t="s">
        <v>30</v>
      </c>
      <c r="H114" s="37" t="s">
        <v>28</v>
      </c>
      <c r="I114" s="37" t="s">
        <v>139</v>
      </c>
      <c r="J114" s="33" t="s">
        <v>82</v>
      </c>
      <c r="K114" s="30" t="s">
        <v>31</v>
      </c>
      <c r="L114" s="31"/>
      <c r="M114" s="31"/>
      <c r="N114" s="31"/>
      <c r="O114" s="31"/>
      <c r="P114" s="31"/>
      <c r="Q114" s="31"/>
    </row>
    <row r="115" spans="1:17" ht="41.25" customHeight="1" hidden="1">
      <c r="A115" s="55" t="s">
        <v>140</v>
      </c>
      <c r="B115" s="37" t="s">
        <v>115</v>
      </c>
      <c r="C115" s="37">
        <v>1</v>
      </c>
      <c r="D115" s="37" t="s">
        <v>141</v>
      </c>
      <c r="E115" s="37" t="s">
        <v>210</v>
      </c>
      <c r="F115" s="37" t="s">
        <v>64</v>
      </c>
      <c r="G115" s="37" t="s">
        <v>165</v>
      </c>
      <c r="H115" s="37" t="s">
        <v>28</v>
      </c>
      <c r="I115" s="37" t="s">
        <v>139</v>
      </c>
      <c r="J115" s="33" t="s">
        <v>211</v>
      </c>
      <c r="K115" s="30" t="s">
        <v>31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</row>
    <row r="116" spans="1:17" ht="83.25" customHeight="1">
      <c r="A116" s="55" t="s">
        <v>140</v>
      </c>
      <c r="B116" s="37" t="s">
        <v>129</v>
      </c>
      <c r="C116" s="37">
        <v>1</v>
      </c>
      <c r="D116" s="37" t="s">
        <v>141</v>
      </c>
      <c r="E116" s="37" t="s">
        <v>153</v>
      </c>
      <c r="F116" s="37" t="s">
        <v>64</v>
      </c>
      <c r="G116" s="37" t="s">
        <v>165</v>
      </c>
      <c r="H116" s="37" t="s">
        <v>28</v>
      </c>
      <c r="I116" s="37" t="s">
        <v>139</v>
      </c>
      <c r="J116" s="33" t="s">
        <v>212</v>
      </c>
      <c r="K116" s="30" t="s">
        <v>31</v>
      </c>
      <c r="L116" s="53">
        <f>L117+1</f>
        <v>4</v>
      </c>
      <c r="M116" s="53">
        <f>M117+1.1</f>
        <v>4.1</v>
      </c>
      <c r="N116" s="53">
        <f>N117+1</f>
        <v>4</v>
      </c>
      <c r="O116" s="53">
        <f>O117</f>
        <v>0</v>
      </c>
      <c r="P116" s="53">
        <f>P117</f>
        <v>0</v>
      </c>
      <c r="Q116" s="53">
        <f>Q117</f>
        <v>0</v>
      </c>
    </row>
    <row r="117" spans="1:17" ht="81" customHeight="1">
      <c r="A117" s="55" t="s">
        <v>140</v>
      </c>
      <c r="B117" s="37" t="s">
        <v>214</v>
      </c>
      <c r="C117" s="37">
        <v>1</v>
      </c>
      <c r="D117" s="37" t="s">
        <v>141</v>
      </c>
      <c r="E117" s="37" t="s">
        <v>213</v>
      </c>
      <c r="F117" s="37" t="s">
        <v>42</v>
      </c>
      <c r="G117" s="37" t="s">
        <v>34</v>
      </c>
      <c r="H117" s="37" t="s">
        <v>28</v>
      </c>
      <c r="I117" s="37" t="s">
        <v>139</v>
      </c>
      <c r="J117" s="33" t="s">
        <v>215</v>
      </c>
      <c r="K117" s="33" t="s">
        <v>31</v>
      </c>
      <c r="L117" s="73">
        <v>3</v>
      </c>
      <c r="M117" s="31">
        <v>3</v>
      </c>
      <c r="N117" s="31">
        <v>3</v>
      </c>
      <c r="O117" s="31">
        <v>0</v>
      </c>
      <c r="P117" s="31">
        <v>0</v>
      </c>
      <c r="Q117" s="31">
        <v>0</v>
      </c>
    </row>
    <row r="118" spans="1:17" ht="105" hidden="1">
      <c r="A118" s="55" t="s">
        <v>140</v>
      </c>
      <c r="B118" s="37" t="s">
        <v>159</v>
      </c>
      <c r="C118" s="37">
        <v>1</v>
      </c>
      <c r="D118" s="37" t="s">
        <v>141</v>
      </c>
      <c r="E118" s="37" t="s">
        <v>69</v>
      </c>
      <c r="F118" s="37" t="s">
        <v>33</v>
      </c>
      <c r="G118" s="37" t="s">
        <v>30</v>
      </c>
      <c r="H118" s="37" t="s">
        <v>28</v>
      </c>
      <c r="I118" s="37" t="s">
        <v>139</v>
      </c>
      <c r="J118" s="33" t="s">
        <v>83</v>
      </c>
      <c r="K118" s="33" t="s">
        <v>85</v>
      </c>
      <c r="L118" s="31"/>
      <c r="M118" s="31"/>
      <c r="N118" s="31"/>
      <c r="O118" s="31"/>
      <c r="P118" s="31"/>
      <c r="Q118" s="31"/>
    </row>
    <row r="119" spans="1:17" ht="30" customHeight="1" hidden="1">
      <c r="A119" s="55" t="s">
        <v>140</v>
      </c>
      <c r="B119" s="37" t="s">
        <v>143</v>
      </c>
      <c r="C119" s="37">
        <v>1</v>
      </c>
      <c r="D119" s="37" t="s">
        <v>141</v>
      </c>
      <c r="E119" s="37" t="s">
        <v>69</v>
      </c>
      <c r="F119" s="37" t="s">
        <v>33</v>
      </c>
      <c r="G119" s="37" t="s">
        <v>30</v>
      </c>
      <c r="H119" s="37" t="s">
        <v>28</v>
      </c>
      <c r="I119" s="37" t="s">
        <v>139</v>
      </c>
      <c r="J119" s="33" t="s">
        <v>83</v>
      </c>
      <c r="K119" s="33" t="s">
        <v>70</v>
      </c>
      <c r="L119" s="31"/>
      <c r="M119" s="31"/>
      <c r="N119" s="31"/>
      <c r="O119" s="31"/>
      <c r="P119" s="31"/>
      <c r="Q119" s="31"/>
    </row>
    <row r="120" spans="1:17" ht="75" hidden="1">
      <c r="A120" s="55" t="s">
        <v>140</v>
      </c>
      <c r="B120" s="37" t="s">
        <v>159</v>
      </c>
      <c r="C120" s="37">
        <v>1</v>
      </c>
      <c r="D120" s="37" t="s">
        <v>141</v>
      </c>
      <c r="E120" s="37" t="s">
        <v>69</v>
      </c>
      <c r="F120" s="37" t="s">
        <v>36</v>
      </c>
      <c r="G120" s="37" t="s">
        <v>30</v>
      </c>
      <c r="H120" s="37" t="s">
        <v>28</v>
      </c>
      <c r="I120" s="37" t="s">
        <v>139</v>
      </c>
      <c r="J120" s="33" t="s">
        <v>84</v>
      </c>
      <c r="K120" s="33" t="s">
        <v>85</v>
      </c>
      <c r="L120" s="31"/>
      <c r="M120" s="31"/>
      <c r="N120" s="31"/>
      <c r="O120" s="31"/>
      <c r="P120" s="31"/>
      <c r="Q120" s="31"/>
    </row>
    <row r="121" spans="1:17" ht="75" hidden="1">
      <c r="A121" s="55" t="s">
        <v>140</v>
      </c>
      <c r="B121" s="37" t="s">
        <v>143</v>
      </c>
      <c r="C121" s="37">
        <v>1</v>
      </c>
      <c r="D121" s="37" t="s">
        <v>141</v>
      </c>
      <c r="E121" s="37" t="s">
        <v>69</v>
      </c>
      <c r="F121" s="37" t="s">
        <v>36</v>
      </c>
      <c r="G121" s="37" t="s">
        <v>30</v>
      </c>
      <c r="H121" s="37" t="s">
        <v>28</v>
      </c>
      <c r="I121" s="37" t="s">
        <v>139</v>
      </c>
      <c r="J121" s="33" t="s">
        <v>84</v>
      </c>
      <c r="K121" s="33" t="s">
        <v>70</v>
      </c>
      <c r="L121" s="31"/>
      <c r="M121" s="31"/>
      <c r="N121" s="31"/>
      <c r="O121" s="31"/>
      <c r="P121" s="31"/>
      <c r="Q121" s="31"/>
    </row>
    <row r="122" spans="1:17" ht="20.25" customHeight="1" hidden="1">
      <c r="A122" s="55" t="s">
        <v>140</v>
      </c>
      <c r="B122" s="37" t="s">
        <v>27</v>
      </c>
      <c r="C122" s="37">
        <v>1</v>
      </c>
      <c r="D122" s="37" t="s">
        <v>141</v>
      </c>
      <c r="E122" s="37" t="s">
        <v>144</v>
      </c>
      <c r="F122" s="37" t="s">
        <v>27</v>
      </c>
      <c r="G122" s="37" t="s">
        <v>26</v>
      </c>
      <c r="H122" s="37" t="s">
        <v>28</v>
      </c>
      <c r="I122" s="37" t="s">
        <v>139</v>
      </c>
      <c r="J122" s="33" t="s">
        <v>86</v>
      </c>
      <c r="K122" s="33"/>
      <c r="L122" s="53">
        <f aca="true" t="shared" si="19" ref="L122:Q122">L123</f>
        <v>0</v>
      </c>
      <c r="M122" s="53">
        <f t="shared" si="19"/>
        <v>0</v>
      </c>
      <c r="N122" s="53">
        <f t="shared" si="19"/>
        <v>0</v>
      </c>
      <c r="O122" s="53">
        <f t="shared" si="19"/>
        <v>0</v>
      </c>
      <c r="P122" s="53">
        <f t="shared" si="19"/>
        <v>0</v>
      </c>
      <c r="Q122" s="53">
        <f t="shared" si="19"/>
        <v>0</v>
      </c>
    </row>
    <row r="123" spans="1:17" ht="90" hidden="1">
      <c r="A123" s="55" t="s">
        <v>140</v>
      </c>
      <c r="B123" s="37" t="s">
        <v>143</v>
      </c>
      <c r="C123" s="37">
        <v>1</v>
      </c>
      <c r="D123" s="37" t="s">
        <v>141</v>
      </c>
      <c r="E123" s="37" t="s">
        <v>144</v>
      </c>
      <c r="F123" s="37" t="s">
        <v>64</v>
      </c>
      <c r="G123" s="37" t="s">
        <v>63</v>
      </c>
      <c r="H123" s="37" t="s">
        <v>28</v>
      </c>
      <c r="I123" s="37" t="s">
        <v>139</v>
      </c>
      <c r="J123" s="33" t="s">
        <v>87</v>
      </c>
      <c r="K123" s="33" t="s">
        <v>70</v>
      </c>
      <c r="L123" s="31"/>
      <c r="M123" s="31"/>
      <c r="N123" s="31"/>
      <c r="O123" s="31"/>
      <c r="P123" s="31"/>
      <c r="Q123" s="31"/>
    </row>
    <row r="124" spans="1:17" ht="45" hidden="1">
      <c r="A124" s="55" t="s">
        <v>140</v>
      </c>
      <c r="B124" s="37" t="s">
        <v>27</v>
      </c>
      <c r="C124" s="37">
        <v>1</v>
      </c>
      <c r="D124" s="37" t="s">
        <v>141</v>
      </c>
      <c r="E124" s="37" t="s">
        <v>145</v>
      </c>
      <c r="F124" s="37" t="s">
        <v>27</v>
      </c>
      <c r="G124" s="37" t="s">
        <v>26</v>
      </c>
      <c r="H124" s="37" t="s">
        <v>28</v>
      </c>
      <c r="I124" s="37" t="s">
        <v>139</v>
      </c>
      <c r="J124" s="33" t="s">
        <v>88</v>
      </c>
      <c r="K124" s="33"/>
      <c r="L124" s="53">
        <f aca="true" t="shared" si="20" ref="L124:Q124">L125</f>
        <v>0</v>
      </c>
      <c r="M124" s="53">
        <f t="shared" si="20"/>
        <v>0</v>
      </c>
      <c r="N124" s="53">
        <f t="shared" si="20"/>
        <v>0</v>
      </c>
      <c r="O124" s="53">
        <f t="shared" si="20"/>
        <v>0</v>
      </c>
      <c r="P124" s="53">
        <f t="shared" si="20"/>
        <v>0</v>
      </c>
      <c r="Q124" s="53">
        <f t="shared" si="20"/>
        <v>0</v>
      </c>
    </row>
    <row r="125" spans="1:17" ht="14.25" customHeight="1" hidden="1">
      <c r="A125" s="55" t="s">
        <v>140</v>
      </c>
      <c r="B125" s="37" t="s">
        <v>27</v>
      </c>
      <c r="C125" s="37">
        <v>1</v>
      </c>
      <c r="D125" s="37" t="s">
        <v>141</v>
      </c>
      <c r="E125" s="37" t="s">
        <v>145</v>
      </c>
      <c r="F125" s="37" t="s">
        <v>64</v>
      </c>
      <c r="G125" s="37" t="s">
        <v>63</v>
      </c>
      <c r="H125" s="37" t="s">
        <v>28</v>
      </c>
      <c r="I125" s="37" t="s">
        <v>139</v>
      </c>
      <c r="J125" s="33" t="s">
        <v>89</v>
      </c>
      <c r="K125" s="33"/>
      <c r="L125" s="31"/>
      <c r="M125" s="31"/>
      <c r="N125" s="31"/>
      <c r="O125" s="31"/>
      <c r="P125" s="31"/>
      <c r="Q125" s="31"/>
    </row>
    <row r="126" spans="1:17" ht="105" hidden="1">
      <c r="A126" s="55" t="s">
        <v>140</v>
      </c>
      <c r="B126" s="37" t="s">
        <v>74</v>
      </c>
      <c r="C126" s="37">
        <v>1</v>
      </c>
      <c r="D126" s="37" t="s">
        <v>141</v>
      </c>
      <c r="E126" s="37" t="s">
        <v>145</v>
      </c>
      <c r="F126" s="37" t="s">
        <v>90</v>
      </c>
      <c r="G126" s="37" t="s">
        <v>63</v>
      </c>
      <c r="H126" s="37" t="s">
        <v>28</v>
      </c>
      <c r="I126" s="37" t="s">
        <v>139</v>
      </c>
      <c r="J126" s="33" t="s">
        <v>91</v>
      </c>
      <c r="K126" s="33" t="s">
        <v>75</v>
      </c>
      <c r="L126" s="31"/>
      <c r="M126" s="31"/>
      <c r="N126" s="31"/>
      <c r="O126" s="31"/>
      <c r="P126" s="31"/>
      <c r="Q126" s="31"/>
    </row>
    <row r="127" spans="1:17" ht="195" hidden="1">
      <c r="A127" s="55" t="s">
        <v>140</v>
      </c>
      <c r="B127" s="37" t="s">
        <v>27</v>
      </c>
      <c r="C127" s="37">
        <v>1</v>
      </c>
      <c r="D127" s="37" t="s">
        <v>141</v>
      </c>
      <c r="E127" s="37" t="s">
        <v>147</v>
      </c>
      <c r="F127" s="37" t="s">
        <v>27</v>
      </c>
      <c r="G127" s="37" t="s">
        <v>26</v>
      </c>
      <c r="H127" s="37" t="s">
        <v>28</v>
      </c>
      <c r="I127" s="37" t="s">
        <v>139</v>
      </c>
      <c r="J127" s="33" t="s">
        <v>92</v>
      </c>
      <c r="K127" s="33"/>
      <c r="L127" s="53">
        <f aca="true" t="shared" si="21" ref="L127:Q127">L128+L129+L130+L131+L132+L133+L134+L135+L136</f>
        <v>0</v>
      </c>
      <c r="M127" s="53">
        <f t="shared" si="21"/>
        <v>0</v>
      </c>
      <c r="N127" s="53">
        <f t="shared" si="21"/>
        <v>0</v>
      </c>
      <c r="O127" s="53">
        <f t="shared" si="21"/>
        <v>0</v>
      </c>
      <c r="P127" s="53">
        <f t="shared" si="21"/>
        <v>0</v>
      </c>
      <c r="Q127" s="53">
        <f t="shared" si="21"/>
        <v>0</v>
      </c>
    </row>
    <row r="128" spans="1:17" ht="10.5" customHeight="1" hidden="1">
      <c r="A128" s="55" t="s">
        <v>140</v>
      </c>
      <c r="B128" s="37" t="s">
        <v>122</v>
      </c>
      <c r="C128" s="37">
        <v>1</v>
      </c>
      <c r="D128" s="37" t="s">
        <v>141</v>
      </c>
      <c r="E128" s="37" t="s">
        <v>147</v>
      </c>
      <c r="F128" s="37" t="s">
        <v>33</v>
      </c>
      <c r="G128" s="37" t="s">
        <v>30</v>
      </c>
      <c r="H128" s="37" t="s">
        <v>28</v>
      </c>
      <c r="I128" s="37" t="s">
        <v>139</v>
      </c>
      <c r="J128" s="33" t="s">
        <v>93</v>
      </c>
      <c r="K128" s="33" t="s">
        <v>155</v>
      </c>
      <c r="L128" s="31"/>
      <c r="M128" s="31"/>
      <c r="N128" s="31"/>
      <c r="O128" s="31"/>
      <c r="P128" s="31"/>
      <c r="Q128" s="31"/>
    </row>
    <row r="129" spans="1:17" ht="75" hidden="1">
      <c r="A129" s="55" t="s">
        <v>140</v>
      </c>
      <c r="B129" s="37" t="s">
        <v>122</v>
      </c>
      <c r="C129" s="37">
        <v>1</v>
      </c>
      <c r="D129" s="37" t="s">
        <v>141</v>
      </c>
      <c r="E129" s="37" t="s">
        <v>147</v>
      </c>
      <c r="F129" s="37" t="s">
        <v>40</v>
      </c>
      <c r="G129" s="37" t="s">
        <v>30</v>
      </c>
      <c r="H129" s="37" t="s">
        <v>28</v>
      </c>
      <c r="I129" s="37" t="s">
        <v>139</v>
      </c>
      <c r="J129" s="33" t="s">
        <v>94</v>
      </c>
      <c r="K129" s="33" t="s">
        <v>155</v>
      </c>
      <c r="L129" s="31"/>
      <c r="M129" s="31"/>
      <c r="N129" s="31"/>
      <c r="O129" s="31"/>
      <c r="P129" s="31"/>
      <c r="Q129" s="31"/>
    </row>
    <row r="130" spans="1:17" ht="60" hidden="1">
      <c r="A130" s="55" t="s">
        <v>140</v>
      </c>
      <c r="B130" s="37" t="s">
        <v>95</v>
      </c>
      <c r="C130" s="37">
        <v>1</v>
      </c>
      <c r="D130" s="37" t="s">
        <v>141</v>
      </c>
      <c r="E130" s="37" t="s">
        <v>147</v>
      </c>
      <c r="F130" s="37" t="s">
        <v>40</v>
      </c>
      <c r="G130" s="37" t="s">
        <v>30</v>
      </c>
      <c r="H130" s="37" t="s">
        <v>28</v>
      </c>
      <c r="I130" s="37" t="s">
        <v>139</v>
      </c>
      <c r="J130" s="33" t="s">
        <v>94</v>
      </c>
      <c r="K130" s="33" t="s">
        <v>96</v>
      </c>
      <c r="L130" s="31"/>
      <c r="M130" s="31"/>
      <c r="N130" s="31"/>
      <c r="O130" s="31"/>
      <c r="P130" s="31"/>
      <c r="Q130" s="31"/>
    </row>
    <row r="131" spans="1:17" ht="60" hidden="1">
      <c r="A131" s="55" t="s">
        <v>140</v>
      </c>
      <c r="B131" s="37" t="s">
        <v>143</v>
      </c>
      <c r="C131" s="37">
        <v>1</v>
      </c>
      <c r="D131" s="37" t="s">
        <v>141</v>
      </c>
      <c r="E131" s="37" t="s">
        <v>147</v>
      </c>
      <c r="F131" s="37" t="s">
        <v>40</v>
      </c>
      <c r="G131" s="37" t="s">
        <v>30</v>
      </c>
      <c r="H131" s="37" t="s">
        <v>28</v>
      </c>
      <c r="I131" s="37" t="s">
        <v>139</v>
      </c>
      <c r="J131" s="33" t="s">
        <v>94</v>
      </c>
      <c r="K131" s="33" t="s">
        <v>70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140</v>
      </c>
      <c r="B132" s="37" t="s">
        <v>124</v>
      </c>
      <c r="C132" s="37">
        <v>1</v>
      </c>
      <c r="D132" s="37" t="s">
        <v>141</v>
      </c>
      <c r="E132" s="37" t="s">
        <v>147</v>
      </c>
      <c r="F132" s="37" t="s">
        <v>40</v>
      </c>
      <c r="G132" s="37" t="s">
        <v>30</v>
      </c>
      <c r="H132" s="37" t="s">
        <v>28</v>
      </c>
      <c r="I132" s="37" t="s">
        <v>139</v>
      </c>
      <c r="J132" s="33" t="s">
        <v>94</v>
      </c>
      <c r="K132" s="33" t="s">
        <v>123</v>
      </c>
      <c r="L132" s="31"/>
      <c r="M132" s="31"/>
      <c r="N132" s="31"/>
      <c r="O132" s="31"/>
      <c r="P132" s="31"/>
      <c r="Q132" s="31"/>
    </row>
    <row r="133" spans="1:17" ht="75" hidden="1">
      <c r="A133" s="55" t="s">
        <v>140</v>
      </c>
      <c r="B133" s="37" t="s">
        <v>122</v>
      </c>
      <c r="C133" s="37">
        <v>1</v>
      </c>
      <c r="D133" s="37" t="s">
        <v>141</v>
      </c>
      <c r="E133" s="37" t="s">
        <v>147</v>
      </c>
      <c r="F133" s="37" t="s">
        <v>64</v>
      </c>
      <c r="G133" s="37" t="s">
        <v>30</v>
      </c>
      <c r="H133" s="37" t="s">
        <v>28</v>
      </c>
      <c r="I133" s="37" t="s">
        <v>139</v>
      </c>
      <c r="J133" s="33" t="s">
        <v>97</v>
      </c>
      <c r="K133" s="33" t="s">
        <v>155</v>
      </c>
      <c r="L133" s="31"/>
      <c r="M133" s="31"/>
      <c r="N133" s="31"/>
      <c r="O133" s="31"/>
      <c r="P133" s="31"/>
      <c r="Q133" s="31"/>
    </row>
    <row r="134" spans="1:17" ht="7.5" customHeight="1" hidden="1">
      <c r="A134" s="55" t="s">
        <v>140</v>
      </c>
      <c r="B134" s="37" t="s">
        <v>159</v>
      </c>
      <c r="C134" s="37">
        <v>1</v>
      </c>
      <c r="D134" s="37" t="s">
        <v>141</v>
      </c>
      <c r="E134" s="37" t="s">
        <v>147</v>
      </c>
      <c r="F134" s="37" t="s">
        <v>64</v>
      </c>
      <c r="G134" s="37" t="s">
        <v>30</v>
      </c>
      <c r="H134" s="37" t="s">
        <v>28</v>
      </c>
      <c r="I134" s="37" t="s">
        <v>139</v>
      </c>
      <c r="J134" s="33" t="s">
        <v>97</v>
      </c>
      <c r="K134" s="33" t="s">
        <v>85</v>
      </c>
      <c r="L134" s="31"/>
      <c r="M134" s="31"/>
      <c r="N134" s="31"/>
      <c r="O134" s="31"/>
      <c r="P134" s="31"/>
      <c r="Q134" s="31"/>
    </row>
    <row r="135" spans="1:17" ht="75" hidden="1">
      <c r="A135" s="55" t="s">
        <v>140</v>
      </c>
      <c r="B135" s="37" t="s">
        <v>122</v>
      </c>
      <c r="C135" s="37">
        <v>1</v>
      </c>
      <c r="D135" s="37" t="s">
        <v>141</v>
      </c>
      <c r="E135" s="37" t="s">
        <v>147</v>
      </c>
      <c r="F135" s="37" t="s">
        <v>98</v>
      </c>
      <c r="G135" s="37" t="s">
        <v>30</v>
      </c>
      <c r="H135" s="37" t="s">
        <v>28</v>
      </c>
      <c r="I135" s="37" t="s">
        <v>139</v>
      </c>
      <c r="J135" s="33" t="s">
        <v>99</v>
      </c>
      <c r="K135" s="33" t="s">
        <v>155</v>
      </c>
      <c r="L135" s="31"/>
      <c r="M135" s="31"/>
      <c r="N135" s="31"/>
      <c r="O135" s="31"/>
      <c r="P135" s="31"/>
      <c r="Q135" s="31"/>
    </row>
    <row r="136" spans="1:17" ht="75" hidden="1">
      <c r="A136" s="55" t="s">
        <v>140</v>
      </c>
      <c r="B136" s="37" t="s">
        <v>100</v>
      </c>
      <c r="C136" s="37">
        <v>1</v>
      </c>
      <c r="D136" s="37" t="s">
        <v>141</v>
      </c>
      <c r="E136" s="37" t="s">
        <v>147</v>
      </c>
      <c r="F136" s="37" t="s">
        <v>98</v>
      </c>
      <c r="G136" s="37" t="s">
        <v>30</v>
      </c>
      <c r="H136" s="37" t="s">
        <v>28</v>
      </c>
      <c r="I136" s="37" t="s">
        <v>139</v>
      </c>
      <c r="J136" s="33" t="s">
        <v>99</v>
      </c>
      <c r="K136" s="44" t="s">
        <v>72</v>
      </c>
      <c r="L136" s="31"/>
      <c r="M136" s="31"/>
      <c r="N136" s="31"/>
      <c r="O136" s="31"/>
      <c r="P136" s="31"/>
      <c r="Q136" s="31"/>
    </row>
    <row r="137" spans="1:17" ht="3" customHeight="1" hidden="1">
      <c r="A137" s="55" t="s">
        <v>140</v>
      </c>
      <c r="B137" s="37" t="s">
        <v>159</v>
      </c>
      <c r="C137" s="37">
        <v>1</v>
      </c>
      <c r="D137" s="37" t="s">
        <v>141</v>
      </c>
      <c r="E137" s="37" t="s">
        <v>101</v>
      </c>
      <c r="F137" s="37" t="s">
        <v>27</v>
      </c>
      <c r="G137" s="37" t="s">
        <v>30</v>
      </c>
      <c r="H137" s="37" t="s">
        <v>28</v>
      </c>
      <c r="I137" s="37" t="s">
        <v>139</v>
      </c>
      <c r="J137" s="33" t="s">
        <v>102</v>
      </c>
      <c r="K137" s="33" t="s">
        <v>85</v>
      </c>
      <c r="L137" s="53"/>
      <c r="M137" s="53"/>
      <c r="N137" s="53"/>
      <c r="O137" s="53"/>
      <c r="P137" s="53"/>
      <c r="Q137" s="53"/>
    </row>
    <row r="138" spans="1:17" ht="87.75" customHeight="1" hidden="1">
      <c r="A138" s="55" t="s">
        <v>140</v>
      </c>
      <c r="B138" s="37" t="s">
        <v>143</v>
      </c>
      <c r="C138" s="37">
        <v>1</v>
      </c>
      <c r="D138" s="37" t="s">
        <v>141</v>
      </c>
      <c r="E138" s="37" t="s">
        <v>101</v>
      </c>
      <c r="F138" s="37" t="s">
        <v>27</v>
      </c>
      <c r="G138" s="37" t="s">
        <v>30</v>
      </c>
      <c r="H138" s="37" t="s">
        <v>28</v>
      </c>
      <c r="I138" s="37" t="s">
        <v>139</v>
      </c>
      <c r="J138" s="33" t="s">
        <v>102</v>
      </c>
      <c r="K138" s="33" t="s">
        <v>70</v>
      </c>
      <c r="L138" s="53"/>
      <c r="M138" s="53"/>
      <c r="N138" s="53"/>
      <c r="O138" s="53"/>
      <c r="P138" s="53"/>
      <c r="Q138" s="53"/>
    </row>
    <row r="139" spans="1:17" ht="45" hidden="1">
      <c r="A139" s="55" t="s">
        <v>140</v>
      </c>
      <c r="B139" s="37" t="s">
        <v>27</v>
      </c>
      <c r="C139" s="37">
        <v>1</v>
      </c>
      <c r="D139" s="37" t="s">
        <v>141</v>
      </c>
      <c r="E139" s="37" t="s">
        <v>151</v>
      </c>
      <c r="F139" s="37" t="s">
        <v>27</v>
      </c>
      <c r="G139" s="37" t="s">
        <v>30</v>
      </c>
      <c r="H139" s="37" t="s">
        <v>28</v>
      </c>
      <c r="I139" s="37" t="s">
        <v>139</v>
      </c>
      <c r="J139" s="33" t="s">
        <v>103</v>
      </c>
      <c r="K139" s="33"/>
      <c r="L139" s="53"/>
      <c r="M139" s="53"/>
      <c r="N139" s="53"/>
      <c r="O139" s="53"/>
      <c r="P139" s="53"/>
      <c r="Q139" s="53"/>
    </row>
    <row r="140" spans="1:17" ht="42" customHeight="1" hidden="1">
      <c r="A140" s="55" t="s">
        <v>140</v>
      </c>
      <c r="B140" s="37" t="s">
        <v>27</v>
      </c>
      <c r="C140" s="37">
        <v>1</v>
      </c>
      <c r="D140" s="37" t="s">
        <v>141</v>
      </c>
      <c r="E140" s="37" t="s">
        <v>151</v>
      </c>
      <c r="F140" s="37" t="s">
        <v>33</v>
      </c>
      <c r="G140" s="37" t="s">
        <v>30</v>
      </c>
      <c r="H140" s="37" t="s">
        <v>28</v>
      </c>
      <c r="I140" s="37" t="s">
        <v>139</v>
      </c>
      <c r="J140" s="33" t="s">
        <v>104</v>
      </c>
      <c r="K140" s="33"/>
      <c r="L140" s="31"/>
      <c r="M140" s="31"/>
      <c r="N140" s="31"/>
      <c r="O140" s="31"/>
      <c r="P140" s="31"/>
      <c r="Q140" s="31"/>
    </row>
    <row r="141" spans="1:17" ht="90" hidden="1">
      <c r="A141" s="55" t="s">
        <v>140</v>
      </c>
      <c r="B141" s="37" t="s">
        <v>143</v>
      </c>
      <c r="C141" s="37">
        <v>1</v>
      </c>
      <c r="D141" s="37" t="s">
        <v>141</v>
      </c>
      <c r="E141" s="37" t="s">
        <v>151</v>
      </c>
      <c r="F141" s="37" t="s">
        <v>35</v>
      </c>
      <c r="G141" s="37" t="s">
        <v>30</v>
      </c>
      <c r="H141" s="37" t="s">
        <v>28</v>
      </c>
      <c r="I141" s="37" t="s">
        <v>139</v>
      </c>
      <c r="J141" s="33" t="s">
        <v>105</v>
      </c>
      <c r="K141" s="33" t="s">
        <v>70</v>
      </c>
      <c r="L141" s="31"/>
      <c r="M141" s="31"/>
      <c r="N141" s="31"/>
      <c r="O141" s="31"/>
      <c r="P141" s="31"/>
      <c r="Q141" s="31"/>
    </row>
    <row r="142" spans="1:17" ht="45" hidden="1">
      <c r="A142" s="55" t="s">
        <v>140</v>
      </c>
      <c r="B142" s="37" t="s">
        <v>143</v>
      </c>
      <c r="C142" s="37">
        <v>1</v>
      </c>
      <c r="D142" s="37" t="s">
        <v>141</v>
      </c>
      <c r="E142" s="37" t="s">
        <v>151</v>
      </c>
      <c r="F142" s="37" t="s">
        <v>40</v>
      </c>
      <c r="G142" s="37" t="s">
        <v>30</v>
      </c>
      <c r="H142" s="37" t="s">
        <v>28</v>
      </c>
      <c r="I142" s="37" t="s">
        <v>139</v>
      </c>
      <c r="J142" s="33" t="s">
        <v>106</v>
      </c>
      <c r="K142" s="33" t="s">
        <v>70</v>
      </c>
      <c r="L142" s="31"/>
      <c r="M142" s="31"/>
      <c r="N142" s="31"/>
      <c r="O142" s="31"/>
      <c r="P142" s="31"/>
      <c r="Q142" s="31"/>
    </row>
    <row r="143" spans="1:17" ht="105" hidden="1">
      <c r="A143" s="55" t="s">
        <v>140</v>
      </c>
      <c r="B143" s="37" t="s">
        <v>27</v>
      </c>
      <c r="C143" s="37">
        <v>1</v>
      </c>
      <c r="D143" s="37" t="s">
        <v>141</v>
      </c>
      <c r="E143" s="37" t="s">
        <v>153</v>
      </c>
      <c r="F143" s="37" t="s">
        <v>27</v>
      </c>
      <c r="G143" s="37" t="s">
        <v>26</v>
      </c>
      <c r="H143" s="37" t="s">
        <v>28</v>
      </c>
      <c r="I143" s="37" t="s">
        <v>139</v>
      </c>
      <c r="J143" s="33" t="s">
        <v>107</v>
      </c>
      <c r="K143" s="33"/>
      <c r="L143" s="53">
        <f aca="true" t="shared" si="22" ref="L143:Q143">L144+L145</f>
        <v>0</v>
      </c>
      <c r="M143" s="53">
        <f t="shared" si="22"/>
        <v>0</v>
      </c>
      <c r="N143" s="53">
        <f t="shared" si="22"/>
        <v>0</v>
      </c>
      <c r="O143" s="53">
        <f t="shared" si="22"/>
        <v>0</v>
      </c>
      <c r="P143" s="53">
        <f t="shared" si="22"/>
        <v>0</v>
      </c>
      <c r="Q143" s="53">
        <f t="shared" si="22"/>
        <v>0</v>
      </c>
    </row>
    <row r="144" spans="1:17" ht="7.5" customHeight="1" hidden="1">
      <c r="A144" s="55" t="s">
        <v>140</v>
      </c>
      <c r="B144" s="37" t="s">
        <v>148</v>
      </c>
      <c r="C144" s="37">
        <v>1</v>
      </c>
      <c r="D144" s="37" t="s">
        <v>141</v>
      </c>
      <c r="E144" s="37" t="s">
        <v>153</v>
      </c>
      <c r="F144" s="37" t="s">
        <v>64</v>
      </c>
      <c r="G144" s="37" t="s">
        <v>63</v>
      </c>
      <c r="H144" s="37" t="s">
        <v>28</v>
      </c>
      <c r="I144" s="37" t="s">
        <v>139</v>
      </c>
      <c r="J144" s="33" t="s">
        <v>108</v>
      </c>
      <c r="K144" s="33" t="s">
        <v>109</v>
      </c>
      <c r="L144" s="31"/>
      <c r="M144" s="31"/>
      <c r="N144" s="31"/>
      <c r="O144" s="31"/>
      <c r="P144" s="31"/>
      <c r="Q144" s="31"/>
    </row>
    <row r="145" spans="1:17" ht="105" hidden="1">
      <c r="A145" s="55" t="s">
        <v>140</v>
      </c>
      <c r="B145" s="37" t="s">
        <v>154</v>
      </c>
      <c r="C145" s="37">
        <v>1</v>
      </c>
      <c r="D145" s="37" t="s">
        <v>141</v>
      </c>
      <c r="E145" s="37" t="s">
        <v>153</v>
      </c>
      <c r="F145" s="37" t="s">
        <v>64</v>
      </c>
      <c r="G145" s="37" t="s">
        <v>165</v>
      </c>
      <c r="H145" s="37" t="s">
        <v>28</v>
      </c>
      <c r="I145" s="37" t="s">
        <v>139</v>
      </c>
      <c r="J145" s="33" t="s">
        <v>237</v>
      </c>
      <c r="K145" s="33" t="s">
        <v>130</v>
      </c>
      <c r="L145" s="31">
        <v>0</v>
      </c>
      <c r="M145" s="31">
        <v>0</v>
      </c>
      <c r="N145" s="31">
        <v>0</v>
      </c>
      <c r="O145" s="31"/>
      <c r="P145" s="31"/>
      <c r="Q145" s="31"/>
    </row>
    <row r="146" spans="1:17" ht="26.25" customHeight="1" hidden="1">
      <c r="A146" s="55" t="s">
        <v>140</v>
      </c>
      <c r="B146" s="37" t="s">
        <v>95</v>
      </c>
      <c r="C146" s="37">
        <v>1</v>
      </c>
      <c r="D146" s="37" t="s">
        <v>141</v>
      </c>
      <c r="E146" s="37" t="s">
        <v>110</v>
      </c>
      <c r="F146" s="37" t="s">
        <v>27</v>
      </c>
      <c r="G146" s="37" t="s">
        <v>30</v>
      </c>
      <c r="H146" s="37" t="s">
        <v>28</v>
      </c>
      <c r="I146" s="37" t="s">
        <v>139</v>
      </c>
      <c r="J146" s="33" t="s">
        <v>111</v>
      </c>
      <c r="K146" s="33" t="s">
        <v>96</v>
      </c>
      <c r="L146" s="53"/>
      <c r="M146" s="53"/>
      <c r="N146" s="53"/>
      <c r="O146" s="53"/>
      <c r="P146" s="53"/>
      <c r="Q146" s="53"/>
    </row>
    <row r="147" spans="1:17" ht="105" hidden="1">
      <c r="A147" s="55" t="s">
        <v>140</v>
      </c>
      <c r="B147" s="37" t="s">
        <v>159</v>
      </c>
      <c r="C147" s="37">
        <v>1</v>
      </c>
      <c r="D147" s="37" t="s">
        <v>141</v>
      </c>
      <c r="E147" s="37" t="s">
        <v>110</v>
      </c>
      <c r="F147" s="37" t="s">
        <v>27</v>
      </c>
      <c r="G147" s="37" t="s">
        <v>30</v>
      </c>
      <c r="H147" s="37" t="s">
        <v>28</v>
      </c>
      <c r="I147" s="37" t="s">
        <v>139</v>
      </c>
      <c r="J147" s="33" t="s">
        <v>111</v>
      </c>
      <c r="K147" s="33" t="s">
        <v>85</v>
      </c>
      <c r="L147" s="53"/>
      <c r="M147" s="53"/>
      <c r="N147" s="53"/>
      <c r="O147" s="53"/>
      <c r="P147" s="53"/>
      <c r="Q147" s="53"/>
    </row>
    <row r="148" spans="1:17" ht="105" hidden="1">
      <c r="A148" s="55" t="s">
        <v>140</v>
      </c>
      <c r="B148" s="37" t="s">
        <v>143</v>
      </c>
      <c r="C148" s="37">
        <v>1</v>
      </c>
      <c r="D148" s="37" t="s">
        <v>141</v>
      </c>
      <c r="E148" s="37" t="s">
        <v>110</v>
      </c>
      <c r="F148" s="37" t="s">
        <v>27</v>
      </c>
      <c r="G148" s="37" t="s">
        <v>30</v>
      </c>
      <c r="H148" s="37" t="s">
        <v>28</v>
      </c>
      <c r="I148" s="37" t="s">
        <v>139</v>
      </c>
      <c r="J148" s="33" t="s">
        <v>111</v>
      </c>
      <c r="K148" s="33" t="s">
        <v>70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140</v>
      </c>
      <c r="B149" s="37" t="s">
        <v>161</v>
      </c>
      <c r="C149" s="37">
        <v>1</v>
      </c>
      <c r="D149" s="37" t="s">
        <v>141</v>
      </c>
      <c r="E149" s="37" t="s">
        <v>110</v>
      </c>
      <c r="F149" s="37" t="s">
        <v>27</v>
      </c>
      <c r="G149" s="37" t="s">
        <v>30</v>
      </c>
      <c r="H149" s="37" t="s">
        <v>28</v>
      </c>
      <c r="I149" s="37" t="s">
        <v>139</v>
      </c>
      <c r="J149" s="33" t="s">
        <v>111</v>
      </c>
      <c r="K149" s="33" t="s">
        <v>162</v>
      </c>
      <c r="L149" s="53"/>
      <c r="M149" s="53"/>
      <c r="N149" s="53"/>
      <c r="O149" s="53"/>
      <c r="P149" s="53"/>
      <c r="Q149" s="53"/>
    </row>
    <row r="150" spans="1:17" ht="45" hidden="1">
      <c r="A150" s="55" t="s">
        <v>140</v>
      </c>
      <c r="B150" s="37" t="s">
        <v>27</v>
      </c>
      <c r="C150" s="37">
        <v>1</v>
      </c>
      <c r="D150" s="37" t="s">
        <v>141</v>
      </c>
      <c r="E150" s="37" t="s">
        <v>157</v>
      </c>
      <c r="F150" s="37" t="s">
        <v>27</v>
      </c>
      <c r="G150" s="37" t="s">
        <v>26</v>
      </c>
      <c r="H150" s="37" t="s">
        <v>28</v>
      </c>
      <c r="I150" s="37" t="s">
        <v>139</v>
      </c>
      <c r="J150" s="33" t="s">
        <v>112</v>
      </c>
      <c r="K150" s="33"/>
      <c r="L150" s="53"/>
      <c r="M150" s="53"/>
      <c r="N150" s="53"/>
      <c r="O150" s="53"/>
      <c r="P150" s="53"/>
      <c r="Q150" s="53"/>
    </row>
    <row r="151" spans="1:17" ht="0.75" customHeight="1" hidden="1">
      <c r="A151" s="55" t="s">
        <v>140</v>
      </c>
      <c r="B151" s="37" t="s">
        <v>122</v>
      </c>
      <c r="C151" s="37">
        <v>1</v>
      </c>
      <c r="D151" s="37" t="s">
        <v>141</v>
      </c>
      <c r="E151" s="37" t="s">
        <v>157</v>
      </c>
      <c r="F151" s="37" t="s">
        <v>64</v>
      </c>
      <c r="G151" s="37" t="s">
        <v>63</v>
      </c>
      <c r="H151" s="37" t="s">
        <v>28</v>
      </c>
      <c r="I151" s="37" t="s">
        <v>139</v>
      </c>
      <c r="J151" s="33" t="s">
        <v>113</v>
      </c>
      <c r="K151" s="33" t="s">
        <v>155</v>
      </c>
      <c r="L151" s="31"/>
      <c r="M151" s="31"/>
      <c r="N151" s="31"/>
      <c r="O151" s="31"/>
      <c r="P151" s="31"/>
      <c r="Q151" s="31"/>
    </row>
    <row r="152" spans="1:17" ht="60" hidden="1">
      <c r="A152" s="55" t="s">
        <v>140</v>
      </c>
      <c r="B152" s="37" t="s">
        <v>95</v>
      </c>
      <c r="C152" s="37">
        <v>1</v>
      </c>
      <c r="D152" s="37" t="s">
        <v>141</v>
      </c>
      <c r="E152" s="37" t="s">
        <v>157</v>
      </c>
      <c r="F152" s="37" t="s">
        <v>64</v>
      </c>
      <c r="G152" s="37" t="s">
        <v>63</v>
      </c>
      <c r="H152" s="37" t="s">
        <v>28</v>
      </c>
      <c r="I152" s="37" t="s">
        <v>139</v>
      </c>
      <c r="J152" s="33" t="s">
        <v>113</v>
      </c>
      <c r="K152" s="33" t="s">
        <v>96</v>
      </c>
      <c r="L152" s="31"/>
      <c r="M152" s="31"/>
      <c r="N152" s="31"/>
      <c r="O152" s="31"/>
      <c r="P152" s="31"/>
      <c r="Q152" s="31"/>
    </row>
    <row r="153" spans="1:17" ht="75" hidden="1">
      <c r="A153" s="55" t="s">
        <v>140</v>
      </c>
      <c r="B153" s="37" t="s">
        <v>156</v>
      </c>
      <c r="C153" s="37">
        <v>1</v>
      </c>
      <c r="D153" s="37" t="s">
        <v>141</v>
      </c>
      <c r="E153" s="37" t="s">
        <v>157</v>
      </c>
      <c r="F153" s="37" t="s">
        <v>64</v>
      </c>
      <c r="G153" s="37" t="s">
        <v>63</v>
      </c>
      <c r="H153" s="37" t="s">
        <v>28</v>
      </c>
      <c r="I153" s="37" t="s">
        <v>139</v>
      </c>
      <c r="J153" s="33" t="s">
        <v>113</v>
      </c>
      <c r="K153" s="33" t="s">
        <v>158</v>
      </c>
      <c r="L153" s="31"/>
      <c r="M153" s="31"/>
      <c r="N153" s="31"/>
      <c r="O153" s="31"/>
      <c r="P153" s="31"/>
      <c r="Q153" s="31"/>
    </row>
    <row r="154" spans="1:17" ht="105" hidden="1">
      <c r="A154" s="55" t="s">
        <v>140</v>
      </c>
      <c r="B154" s="37" t="s">
        <v>150</v>
      </c>
      <c r="C154" s="37">
        <v>1</v>
      </c>
      <c r="D154" s="37" t="s">
        <v>141</v>
      </c>
      <c r="E154" s="37" t="s">
        <v>157</v>
      </c>
      <c r="F154" s="37" t="s">
        <v>64</v>
      </c>
      <c r="G154" s="37" t="s">
        <v>63</v>
      </c>
      <c r="H154" s="37" t="s">
        <v>28</v>
      </c>
      <c r="I154" s="37" t="s">
        <v>139</v>
      </c>
      <c r="J154" s="33" t="s">
        <v>113</v>
      </c>
      <c r="K154" s="33" t="s">
        <v>152</v>
      </c>
      <c r="L154" s="31"/>
      <c r="M154" s="31"/>
      <c r="N154" s="31"/>
      <c r="O154" s="31"/>
      <c r="P154" s="31"/>
      <c r="Q154" s="31"/>
    </row>
    <row r="155" spans="1:17" ht="17.25" customHeight="1" hidden="1">
      <c r="A155" s="55" t="s">
        <v>140</v>
      </c>
      <c r="B155" s="37" t="s">
        <v>159</v>
      </c>
      <c r="C155" s="37">
        <v>1</v>
      </c>
      <c r="D155" s="37" t="s">
        <v>141</v>
      </c>
      <c r="E155" s="37" t="s">
        <v>157</v>
      </c>
      <c r="F155" s="37" t="s">
        <v>64</v>
      </c>
      <c r="G155" s="37" t="s">
        <v>63</v>
      </c>
      <c r="H155" s="37" t="s">
        <v>28</v>
      </c>
      <c r="I155" s="37" t="s">
        <v>139</v>
      </c>
      <c r="J155" s="33" t="s">
        <v>113</v>
      </c>
      <c r="K155" s="33" t="s">
        <v>85</v>
      </c>
      <c r="L155" s="31"/>
      <c r="M155" s="31"/>
      <c r="N155" s="31"/>
      <c r="O155" s="31"/>
      <c r="P155" s="31"/>
      <c r="Q155" s="31"/>
    </row>
    <row r="156" spans="1:17" ht="60" hidden="1">
      <c r="A156" s="55" t="s">
        <v>140</v>
      </c>
      <c r="B156" s="37" t="s">
        <v>143</v>
      </c>
      <c r="C156" s="37">
        <v>1</v>
      </c>
      <c r="D156" s="37" t="s">
        <v>141</v>
      </c>
      <c r="E156" s="37" t="s">
        <v>157</v>
      </c>
      <c r="F156" s="37" t="s">
        <v>64</v>
      </c>
      <c r="G156" s="37" t="s">
        <v>63</v>
      </c>
      <c r="H156" s="37" t="s">
        <v>28</v>
      </c>
      <c r="I156" s="37" t="s">
        <v>139</v>
      </c>
      <c r="J156" s="33" t="s">
        <v>113</v>
      </c>
      <c r="K156" s="33" t="s">
        <v>70</v>
      </c>
      <c r="L156" s="31"/>
      <c r="M156" s="31"/>
      <c r="N156" s="31"/>
      <c r="O156" s="31"/>
      <c r="P156" s="31"/>
      <c r="Q156" s="31"/>
    </row>
    <row r="157" spans="1:17" ht="60" hidden="1">
      <c r="A157" s="55" t="s">
        <v>140</v>
      </c>
      <c r="B157" s="37" t="s">
        <v>161</v>
      </c>
      <c r="C157" s="37">
        <v>1</v>
      </c>
      <c r="D157" s="37" t="s">
        <v>141</v>
      </c>
      <c r="E157" s="37" t="s">
        <v>157</v>
      </c>
      <c r="F157" s="37" t="s">
        <v>64</v>
      </c>
      <c r="G157" s="37" t="s">
        <v>63</v>
      </c>
      <c r="H157" s="37" t="s">
        <v>28</v>
      </c>
      <c r="I157" s="37" t="s">
        <v>139</v>
      </c>
      <c r="J157" s="33" t="s">
        <v>113</v>
      </c>
      <c r="K157" s="33" t="s">
        <v>162</v>
      </c>
      <c r="L157" s="31"/>
      <c r="M157" s="31"/>
      <c r="N157" s="31"/>
      <c r="O157" s="31"/>
      <c r="P157" s="31"/>
      <c r="Q157" s="31"/>
    </row>
    <row r="158" spans="1:17" ht="19.5" customHeight="1" hidden="1">
      <c r="A158" s="55" t="s">
        <v>140</v>
      </c>
      <c r="B158" s="37" t="s">
        <v>73</v>
      </c>
      <c r="C158" s="37">
        <v>1</v>
      </c>
      <c r="D158" s="37" t="s">
        <v>141</v>
      </c>
      <c r="E158" s="37" t="s">
        <v>157</v>
      </c>
      <c r="F158" s="37" t="s">
        <v>64</v>
      </c>
      <c r="G158" s="37" t="s">
        <v>63</v>
      </c>
      <c r="H158" s="37" t="s">
        <v>28</v>
      </c>
      <c r="I158" s="37" t="s">
        <v>139</v>
      </c>
      <c r="J158" s="33" t="s">
        <v>113</v>
      </c>
      <c r="K158" s="33" t="s">
        <v>131</v>
      </c>
      <c r="L158" s="31"/>
      <c r="M158" s="31"/>
      <c r="N158" s="31"/>
      <c r="O158" s="31"/>
      <c r="P158" s="31"/>
      <c r="Q158" s="31"/>
    </row>
    <row r="159" spans="1:17" ht="60" hidden="1">
      <c r="A159" s="55" t="s">
        <v>140</v>
      </c>
      <c r="B159" s="37" t="s">
        <v>146</v>
      </c>
      <c r="C159" s="37">
        <v>1</v>
      </c>
      <c r="D159" s="37" t="s">
        <v>141</v>
      </c>
      <c r="E159" s="37" t="s">
        <v>157</v>
      </c>
      <c r="F159" s="37" t="s">
        <v>64</v>
      </c>
      <c r="G159" s="37" t="s">
        <v>63</v>
      </c>
      <c r="H159" s="37" t="s">
        <v>28</v>
      </c>
      <c r="I159" s="37" t="s">
        <v>139</v>
      </c>
      <c r="J159" s="33" t="s">
        <v>113</v>
      </c>
      <c r="K159" s="33" t="s">
        <v>132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140</v>
      </c>
      <c r="B160" s="37" t="s">
        <v>170</v>
      </c>
      <c r="C160" s="37">
        <v>1</v>
      </c>
      <c r="D160" s="37" t="s">
        <v>141</v>
      </c>
      <c r="E160" s="37" t="s">
        <v>157</v>
      </c>
      <c r="F160" s="37" t="s">
        <v>64</v>
      </c>
      <c r="G160" s="37" t="s">
        <v>63</v>
      </c>
      <c r="H160" s="37" t="s">
        <v>28</v>
      </c>
      <c r="I160" s="37" t="s">
        <v>139</v>
      </c>
      <c r="J160" s="33" t="s">
        <v>113</v>
      </c>
      <c r="K160" s="33" t="s">
        <v>128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140</v>
      </c>
      <c r="B161" s="37" t="s">
        <v>171</v>
      </c>
      <c r="C161" s="37">
        <v>1</v>
      </c>
      <c r="D161" s="37" t="s">
        <v>141</v>
      </c>
      <c r="E161" s="37" t="s">
        <v>157</v>
      </c>
      <c r="F161" s="37" t="s">
        <v>64</v>
      </c>
      <c r="G161" s="37" t="s">
        <v>63</v>
      </c>
      <c r="H161" s="37" t="s">
        <v>28</v>
      </c>
      <c r="I161" s="37" t="s">
        <v>139</v>
      </c>
      <c r="J161" s="33" t="s">
        <v>113</v>
      </c>
      <c r="K161" s="33" t="s">
        <v>133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140</v>
      </c>
      <c r="B162" s="37" t="s">
        <v>124</v>
      </c>
      <c r="C162" s="37">
        <v>1</v>
      </c>
      <c r="D162" s="37" t="s">
        <v>141</v>
      </c>
      <c r="E162" s="37" t="s">
        <v>157</v>
      </c>
      <c r="F162" s="37" t="s">
        <v>64</v>
      </c>
      <c r="G162" s="37" t="s">
        <v>63</v>
      </c>
      <c r="H162" s="37" t="s">
        <v>28</v>
      </c>
      <c r="I162" s="37" t="s">
        <v>139</v>
      </c>
      <c r="J162" s="33" t="s">
        <v>113</v>
      </c>
      <c r="K162" s="33" t="s">
        <v>123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140</v>
      </c>
      <c r="B163" s="37" t="s">
        <v>163</v>
      </c>
      <c r="C163" s="37">
        <v>1</v>
      </c>
      <c r="D163" s="37" t="s">
        <v>141</v>
      </c>
      <c r="E163" s="37" t="s">
        <v>157</v>
      </c>
      <c r="F163" s="37" t="s">
        <v>64</v>
      </c>
      <c r="G163" s="37" t="s">
        <v>63</v>
      </c>
      <c r="H163" s="37" t="s">
        <v>28</v>
      </c>
      <c r="I163" s="37" t="s">
        <v>139</v>
      </c>
      <c r="J163" s="33" t="s">
        <v>113</v>
      </c>
      <c r="K163" s="33" t="s">
        <v>166</v>
      </c>
      <c r="L163" s="31"/>
      <c r="M163" s="31"/>
      <c r="N163" s="31"/>
      <c r="O163" s="31"/>
      <c r="P163" s="31"/>
      <c r="Q163" s="31"/>
    </row>
    <row r="164" spans="1:17" s="25" customFormat="1" ht="45">
      <c r="A164" s="56" t="s">
        <v>172</v>
      </c>
      <c r="B164" s="38" t="s">
        <v>27</v>
      </c>
      <c r="C164" s="38" t="s">
        <v>46</v>
      </c>
      <c r="D164" s="38" t="s">
        <v>173</v>
      </c>
      <c r="E164" s="38" t="s">
        <v>26</v>
      </c>
      <c r="F164" s="38" t="s">
        <v>27</v>
      </c>
      <c r="G164" s="38" t="s">
        <v>26</v>
      </c>
      <c r="H164" s="38" t="s">
        <v>28</v>
      </c>
      <c r="I164" s="38" t="s">
        <v>27</v>
      </c>
      <c r="J164" s="34"/>
      <c r="K164" s="34"/>
      <c r="L164" s="35">
        <f>L165</f>
        <v>0</v>
      </c>
      <c r="M164" s="35">
        <f>M165</f>
        <v>0</v>
      </c>
      <c r="N164" s="35">
        <f>N165</f>
        <v>0</v>
      </c>
      <c r="O164" s="35"/>
      <c r="P164" s="35"/>
      <c r="Q164" s="35"/>
    </row>
    <row r="165" spans="1:17" ht="30">
      <c r="A165" s="57" t="s">
        <v>174</v>
      </c>
      <c r="B165" s="37" t="s">
        <v>27</v>
      </c>
      <c r="C165" s="37" t="s">
        <v>46</v>
      </c>
      <c r="D165" s="37" t="s">
        <v>173</v>
      </c>
      <c r="E165" s="37" t="s">
        <v>30</v>
      </c>
      <c r="F165" s="37" t="s">
        <v>27</v>
      </c>
      <c r="G165" s="37" t="s">
        <v>26</v>
      </c>
      <c r="H165" s="37" t="s">
        <v>28</v>
      </c>
      <c r="I165" s="37" t="s">
        <v>175</v>
      </c>
      <c r="J165" s="33" t="s">
        <v>174</v>
      </c>
      <c r="K165" s="36"/>
      <c r="L165" s="53">
        <f aca="true" t="shared" si="23" ref="L165:Q165">L166+L167</f>
        <v>0</v>
      </c>
      <c r="M165" s="53">
        <f t="shared" si="23"/>
        <v>0</v>
      </c>
      <c r="N165" s="53">
        <f t="shared" si="23"/>
        <v>0</v>
      </c>
      <c r="O165" s="53">
        <f t="shared" si="23"/>
        <v>0</v>
      </c>
      <c r="P165" s="53">
        <f t="shared" si="23"/>
        <v>0</v>
      </c>
      <c r="Q165" s="53">
        <f t="shared" si="23"/>
        <v>0</v>
      </c>
    </row>
    <row r="166" spans="1:17" ht="90" hidden="1">
      <c r="A166" s="57" t="s">
        <v>114</v>
      </c>
      <c r="B166" s="37" t="s">
        <v>115</v>
      </c>
      <c r="C166" s="37" t="s">
        <v>46</v>
      </c>
      <c r="D166" s="37" t="s">
        <v>173</v>
      </c>
      <c r="E166" s="37" t="s">
        <v>30</v>
      </c>
      <c r="F166" s="37" t="s">
        <v>64</v>
      </c>
      <c r="G166" s="37" t="s">
        <v>63</v>
      </c>
      <c r="H166" s="37" t="s">
        <v>28</v>
      </c>
      <c r="I166" s="37" t="s">
        <v>175</v>
      </c>
      <c r="J166" s="33" t="s">
        <v>114</v>
      </c>
      <c r="K166" s="33" t="s">
        <v>116</v>
      </c>
      <c r="L166" s="31"/>
      <c r="M166" s="31"/>
      <c r="N166" s="31"/>
      <c r="O166" s="31"/>
      <c r="P166" s="31"/>
      <c r="Q166" s="31"/>
    </row>
    <row r="167" spans="1:17" ht="75">
      <c r="A167" s="57" t="s">
        <v>236</v>
      </c>
      <c r="B167" s="37" t="s">
        <v>129</v>
      </c>
      <c r="C167" s="37" t="s">
        <v>46</v>
      </c>
      <c r="D167" s="37" t="s">
        <v>173</v>
      </c>
      <c r="E167" s="37" t="s">
        <v>30</v>
      </c>
      <c r="F167" s="37" t="s">
        <v>64</v>
      </c>
      <c r="G167" s="37" t="s">
        <v>165</v>
      </c>
      <c r="H167" s="37" t="s">
        <v>28</v>
      </c>
      <c r="I167" s="37" t="s">
        <v>175</v>
      </c>
      <c r="J167" s="33" t="s">
        <v>236</v>
      </c>
      <c r="K167" s="33" t="s">
        <v>190</v>
      </c>
      <c r="L167" s="31">
        <v>0</v>
      </c>
      <c r="M167" s="73">
        <v>0</v>
      </c>
      <c r="N167" s="31">
        <v>0</v>
      </c>
      <c r="O167" s="31"/>
      <c r="P167" s="31"/>
      <c r="Q167" s="31"/>
    </row>
    <row r="168" spans="1:17" ht="30">
      <c r="A168" s="57" t="s">
        <v>176</v>
      </c>
      <c r="B168" s="37" t="s">
        <v>27</v>
      </c>
      <c r="C168" s="37" t="s">
        <v>46</v>
      </c>
      <c r="D168" s="37" t="s">
        <v>173</v>
      </c>
      <c r="E168" s="37" t="s">
        <v>63</v>
      </c>
      <c r="F168" s="37" t="s">
        <v>27</v>
      </c>
      <c r="G168" s="37" t="s">
        <v>26</v>
      </c>
      <c r="H168" s="37" t="s">
        <v>28</v>
      </c>
      <c r="I168" s="37" t="s">
        <v>175</v>
      </c>
      <c r="J168" s="33" t="s">
        <v>176</v>
      </c>
      <c r="K168" s="36"/>
      <c r="L168" s="53">
        <f aca="true" t="shared" si="24" ref="L168:Q168">L169+L170</f>
        <v>0</v>
      </c>
      <c r="M168" s="53">
        <f t="shared" si="24"/>
        <v>0</v>
      </c>
      <c r="N168" s="53">
        <f t="shared" si="24"/>
        <v>0</v>
      </c>
      <c r="O168" s="53">
        <f t="shared" si="24"/>
        <v>0</v>
      </c>
      <c r="P168" s="53">
        <f t="shared" si="24"/>
        <v>0</v>
      </c>
      <c r="Q168" s="53">
        <f t="shared" si="24"/>
        <v>0</v>
      </c>
    </row>
    <row r="169" spans="1:17" ht="60" hidden="1">
      <c r="A169" s="57" t="s">
        <v>117</v>
      </c>
      <c r="B169" s="37" t="s">
        <v>163</v>
      </c>
      <c r="C169" s="37" t="s">
        <v>46</v>
      </c>
      <c r="D169" s="37" t="s">
        <v>173</v>
      </c>
      <c r="E169" s="37" t="s">
        <v>63</v>
      </c>
      <c r="F169" s="37" t="s">
        <v>64</v>
      </c>
      <c r="G169" s="37" t="s">
        <v>63</v>
      </c>
      <c r="H169" s="37" t="s">
        <v>28</v>
      </c>
      <c r="I169" s="37" t="s">
        <v>175</v>
      </c>
      <c r="J169" s="33" t="s">
        <v>117</v>
      </c>
      <c r="K169" s="33" t="s">
        <v>166</v>
      </c>
      <c r="L169" s="31"/>
      <c r="M169" s="31"/>
      <c r="N169" s="31"/>
      <c r="O169" s="31"/>
      <c r="P169" s="31"/>
      <c r="Q169" s="31"/>
    </row>
    <row r="170" spans="1:17" ht="60" hidden="1">
      <c r="A170" s="57" t="s">
        <v>117</v>
      </c>
      <c r="B170" s="37" t="s">
        <v>74</v>
      </c>
      <c r="C170" s="37" t="s">
        <v>46</v>
      </c>
      <c r="D170" s="37" t="s">
        <v>173</v>
      </c>
      <c r="E170" s="37" t="s">
        <v>63</v>
      </c>
      <c r="F170" s="37" t="s">
        <v>64</v>
      </c>
      <c r="G170" s="37" t="s">
        <v>63</v>
      </c>
      <c r="H170" s="37" t="s">
        <v>28</v>
      </c>
      <c r="I170" s="37" t="s">
        <v>175</v>
      </c>
      <c r="J170" s="33" t="s">
        <v>117</v>
      </c>
      <c r="K170" s="33" t="s">
        <v>75</v>
      </c>
      <c r="L170" s="31"/>
      <c r="M170" s="31"/>
      <c r="N170" s="31"/>
      <c r="O170" s="31"/>
      <c r="P170" s="31"/>
      <c r="Q170" s="31"/>
    </row>
    <row r="171" spans="1:17" s="64" customFormat="1" ht="30.75">
      <c r="A171" s="75" t="s">
        <v>177</v>
      </c>
      <c r="B171" s="76" t="s">
        <v>27</v>
      </c>
      <c r="C171" s="77">
        <v>2</v>
      </c>
      <c r="D171" s="76" t="s">
        <v>26</v>
      </c>
      <c r="E171" s="76" t="s">
        <v>26</v>
      </c>
      <c r="F171" s="76" t="s">
        <v>27</v>
      </c>
      <c r="G171" s="76" t="s">
        <v>26</v>
      </c>
      <c r="H171" s="76" t="s">
        <v>28</v>
      </c>
      <c r="I171" s="76" t="s">
        <v>27</v>
      </c>
      <c r="J171" s="75" t="s">
        <v>177</v>
      </c>
      <c r="K171" s="75"/>
      <c r="L171" s="78">
        <f>SUM(L172+L194)</f>
        <v>15559.5</v>
      </c>
      <c r="M171" s="78">
        <f>SUM(M172+M194)</f>
        <v>14482.83</v>
      </c>
      <c r="N171" s="78">
        <f>SUM(N172+N194)</f>
        <v>15559.5</v>
      </c>
      <c r="O171" s="78">
        <f>SUM(O172+O194)+O176</f>
        <v>6890.2</v>
      </c>
      <c r="P171" s="78">
        <f>SUM(P172+P194)+P176</f>
        <v>5395.8</v>
      </c>
      <c r="Q171" s="78">
        <f>SUM(Q172+Q194)+Q176</f>
        <v>5230.5</v>
      </c>
    </row>
    <row r="172" spans="1:17" s="64" customFormat="1" ht="108.75">
      <c r="A172" s="65" t="s">
        <v>178</v>
      </c>
      <c r="B172" s="62" t="s">
        <v>27</v>
      </c>
      <c r="C172" s="63">
        <v>2</v>
      </c>
      <c r="D172" s="62" t="s">
        <v>34</v>
      </c>
      <c r="E172" s="62" t="s">
        <v>26</v>
      </c>
      <c r="F172" s="62" t="s">
        <v>27</v>
      </c>
      <c r="G172" s="62" t="s">
        <v>26</v>
      </c>
      <c r="H172" s="62" t="s">
        <v>28</v>
      </c>
      <c r="I172" s="62" t="s">
        <v>27</v>
      </c>
      <c r="J172" s="65" t="s">
        <v>178</v>
      </c>
      <c r="K172" s="65"/>
      <c r="L172" s="67">
        <f aca="true" t="shared" si="25" ref="L172:Q172">L174+L175+L177+L180+L181</f>
        <v>15559.5</v>
      </c>
      <c r="M172" s="67">
        <f t="shared" si="25"/>
        <v>14482.83</v>
      </c>
      <c r="N172" s="67">
        <f t="shared" si="25"/>
        <v>15559.5</v>
      </c>
      <c r="O172" s="67">
        <f t="shared" si="25"/>
        <v>409.2</v>
      </c>
      <c r="P172" s="67">
        <f t="shared" si="25"/>
        <v>424</v>
      </c>
      <c r="Q172" s="67">
        <f t="shared" si="25"/>
        <v>424</v>
      </c>
    </row>
    <row r="173" spans="1:17" s="8" customFormat="1" ht="75" hidden="1">
      <c r="A173" s="33" t="s">
        <v>0</v>
      </c>
      <c r="B173" s="60">
        <v>992</v>
      </c>
      <c r="C173" s="60">
        <v>2</v>
      </c>
      <c r="D173" s="37" t="s">
        <v>34</v>
      </c>
      <c r="E173" s="37" t="s">
        <v>30</v>
      </c>
      <c r="F173" s="37" t="s">
        <v>1</v>
      </c>
      <c r="G173" s="37" t="s">
        <v>165</v>
      </c>
      <c r="H173" s="37" t="s">
        <v>28</v>
      </c>
      <c r="I173" s="37" t="s">
        <v>2</v>
      </c>
      <c r="J173" s="33" t="s">
        <v>191</v>
      </c>
      <c r="K173" s="33" t="s">
        <v>192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</row>
    <row r="174" spans="1:17" s="8" customFormat="1" ht="75" hidden="1">
      <c r="A174" s="33" t="s">
        <v>0</v>
      </c>
      <c r="B174" s="60">
        <v>992</v>
      </c>
      <c r="C174" s="60">
        <v>2</v>
      </c>
      <c r="D174" s="37" t="s">
        <v>34</v>
      </c>
      <c r="E174" s="37" t="s">
        <v>201</v>
      </c>
      <c r="F174" s="37" t="s">
        <v>202</v>
      </c>
      <c r="G174" s="37" t="s">
        <v>165</v>
      </c>
      <c r="H174" s="37" t="s">
        <v>28</v>
      </c>
      <c r="I174" s="37" t="s">
        <v>2</v>
      </c>
      <c r="J174" s="33" t="s">
        <v>200</v>
      </c>
      <c r="K174" s="33" t="s">
        <v>192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</row>
    <row r="175" spans="1:17" s="8" customFormat="1" ht="89.25" customHeight="1">
      <c r="A175" s="33" t="s">
        <v>0</v>
      </c>
      <c r="B175" s="60">
        <v>992</v>
      </c>
      <c r="C175" s="60">
        <v>2</v>
      </c>
      <c r="D175" s="37" t="s">
        <v>34</v>
      </c>
      <c r="E175" s="37" t="s">
        <v>199</v>
      </c>
      <c r="F175" s="37" t="s">
        <v>3</v>
      </c>
      <c r="G175" s="37" t="s">
        <v>165</v>
      </c>
      <c r="H175" s="37" t="s">
        <v>28</v>
      </c>
      <c r="I175" s="37" t="s">
        <v>2</v>
      </c>
      <c r="J175" s="33" t="s">
        <v>193</v>
      </c>
      <c r="K175" s="33" t="s">
        <v>4</v>
      </c>
      <c r="L175" s="79">
        <v>15108.6</v>
      </c>
      <c r="M175" s="79">
        <v>14125.8</v>
      </c>
      <c r="N175" s="66">
        <v>15108.6</v>
      </c>
      <c r="O175" s="66">
        <v>0</v>
      </c>
      <c r="P175" s="66">
        <v>0</v>
      </c>
      <c r="Q175" s="66">
        <v>0</v>
      </c>
    </row>
    <row r="176" spans="1:17" s="8" customFormat="1" ht="55.5" customHeight="1">
      <c r="A176" s="33" t="s">
        <v>0</v>
      </c>
      <c r="B176" s="60">
        <v>992</v>
      </c>
      <c r="C176" s="60">
        <v>2</v>
      </c>
      <c r="D176" s="37" t="s">
        <v>34</v>
      </c>
      <c r="E176" s="37" t="s">
        <v>241</v>
      </c>
      <c r="F176" s="37" t="s">
        <v>1</v>
      </c>
      <c r="G176" s="37" t="s">
        <v>165</v>
      </c>
      <c r="H176" s="37" t="s">
        <v>28</v>
      </c>
      <c r="I176" s="37" t="s">
        <v>242</v>
      </c>
      <c r="J176" s="80" t="s">
        <v>240</v>
      </c>
      <c r="K176" s="33" t="s">
        <v>4</v>
      </c>
      <c r="L176" s="66">
        <v>0</v>
      </c>
      <c r="M176" s="66">
        <v>0</v>
      </c>
      <c r="N176" s="66">
        <v>0</v>
      </c>
      <c r="O176" s="66">
        <v>6481</v>
      </c>
      <c r="P176" s="66">
        <v>4971.8</v>
      </c>
      <c r="Q176" s="66">
        <v>4806.5</v>
      </c>
    </row>
    <row r="177" spans="1:17" s="8" customFormat="1" ht="65.2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151</v>
      </c>
      <c r="F177" s="37" t="s">
        <v>27</v>
      </c>
      <c r="G177" s="37" t="s">
        <v>26</v>
      </c>
      <c r="H177" s="37" t="s">
        <v>28</v>
      </c>
      <c r="I177" s="37" t="s">
        <v>2</v>
      </c>
      <c r="J177" s="33" t="s">
        <v>205</v>
      </c>
      <c r="K177" s="33" t="s">
        <v>190</v>
      </c>
      <c r="L177" s="68">
        <f aca="true" t="shared" si="26" ref="L177:Q177">L178+L179</f>
        <v>405.90000000000003</v>
      </c>
      <c r="M177" s="68">
        <f t="shared" si="26"/>
        <v>312.03000000000003</v>
      </c>
      <c r="N177" s="68">
        <f t="shared" si="26"/>
        <v>405.90000000000003</v>
      </c>
      <c r="O177" s="68">
        <f t="shared" si="26"/>
        <v>409.2</v>
      </c>
      <c r="P177" s="68">
        <f t="shared" si="26"/>
        <v>424</v>
      </c>
      <c r="Q177" s="68">
        <f t="shared" si="26"/>
        <v>424</v>
      </c>
    </row>
    <row r="178" spans="1:17" s="8" customFormat="1" ht="75">
      <c r="A178" s="33" t="s">
        <v>0</v>
      </c>
      <c r="B178" s="60">
        <v>992</v>
      </c>
      <c r="C178" s="60">
        <v>2</v>
      </c>
      <c r="D178" s="37" t="s">
        <v>34</v>
      </c>
      <c r="E178" s="37" t="s">
        <v>151</v>
      </c>
      <c r="F178" s="37" t="s">
        <v>5</v>
      </c>
      <c r="G178" s="37" t="s">
        <v>165</v>
      </c>
      <c r="H178" s="37" t="s">
        <v>28</v>
      </c>
      <c r="I178" s="37" t="s">
        <v>2</v>
      </c>
      <c r="J178" s="33" t="s">
        <v>195</v>
      </c>
      <c r="K178" s="33" t="s">
        <v>190</v>
      </c>
      <c r="L178" s="79">
        <v>3.8</v>
      </c>
      <c r="M178" s="79">
        <v>3.8</v>
      </c>
      <c r="N178" s="66">
        <v>3.8</v>
      </c>
      <c r="O178" s="66">
        <v>3.8</v>
      </c>
      <c r="P178" s="66">
        <v>3.8</v>
      </c>
      <c r="Q178" s="66">
        <v>3.8</v>
      </c>
    </row>
    <row r="179" spans="1:17" s="8" customFormat="1" ht="75">
      <c r="A179" s="33" t="s">
        <v>0</v>
      </c>
      <c r="B179" s="60">
        <v>992</v>
      </c>
      <c r="C179" s="60">
        <v>2</v>
      </c>
      <c r="D179" s="37" t="s">
        <v>34</v>
      </c>
      <c r="E179" s="37" t="s">
        <v>197</v>
      </c>
      <c r="F179" s="37" t="s">
        <v>198</v>
      </c>
      <c r="G179" s="37" t="s">
        <v>165</v>
      </c>
      <c r="H179" s="37" t="s">
        <v>28</v>
      </c>
      <c r="I179" s="37" t="s">
        <v>2</v>
      </c>
      <c r="J179" s="33" t="s">
        <v>194</v>
      </c>
      <c r="K179" s="33" t="s">
        <v>190</v>
      </c>
      <c r="L179" s="79">
        <v>402.1</v>
      </c>
      <c r="M179" s="79">
        <v>308.23</v>
      </c>
      <c r="N179" s="66">
        <v>402.1</v>
      </c>
      <c r="O179" s="66">
        <v>405.4</v>
      </c>
      <c r="P179" s="66">
        <v>420.2</v>
      </c>
      <c r="Q179" s="66">
        <v>420.2</v>
      </c>
    </row>
    <row r="180" spans="1:17" s="8" customFormat="1" ht="96">
      <c r="A180" s="33" t="s">
        <v>0</v>
      </c>
      <c r="B180" s="60">
        <v>992</v>
      </c>
      <c r="C180" s="60">
        <v>2</v>
      </c>
      <c r="D180" s="37" t="s">
        <v>34</v>
      </c>
      <c r="E180" s="37" t="s">
        <v>204</v>
      </c>
      <c r="F180" s="37" t="s">
        <v>35</v>
      </c>
      <c r="G180" s="37" t="s">
        <v>165</v>
      </c>
      <c r="H180" s="37" t="s">
        <v>28</v>
      </c>
      <c r="I180" s="37" t="s">
        <v>2</v>
      </c>
      <c r="J180" s="70" t="s">
        <v>203</v>
      </c>
      <c r="K180" s="33" t="s">
        <v>190</v>
      </c>
      <c r="L180" s="79">
        <v>45</v>
      </c>
      <c r="M180" s="79">
        <v>45</v>
      </c>
      <c r="N180" s="66">
        <v>45</v>
      </c>
      <c r="O180" s="66">
        <v>0</v>
      </c>
      <c r="P180" s="66">
        <v>0</v>
      </c>
      <c r="Q180" s="66">
        <v>0</v>
      </c>
    </row>
    <row r="181" spans="1:17" s="8" customFormat="1" ht="55.5" customHeight="1" thickBot="1">
      <c r="A181" s="33" t="s">
        <v>206</v>
      </c>
      <c r="B181" s="37" t="s">
        <v>27</v>
      </c>
      <c r="C181" s="60">
        <v>2</v>
      </c>
      <c r="D181" s="37" t="s">
        <v>67</v>
      </c>
      <c r="E181" s="37" t="s">
        <v>26</v>
      </c>
      <c r="F181" s="37" t="s">
        <v>27</v>
      </c>
      <c r="G181" s="37" t="s">
        <v>26</v>
      </c>
      <c r="H181" s="37" t="s">
        <v>28</v>
      </c>
      <c r="I181" s="37" t="s">
        <v>26</v>
      </c>
      <c r="J181" s="69" t="s">
        <v>207</v>
      </c>
      <c r="K181" s="33" t="s">
        <v>190</v>
      </c>
      <c r="L181" s="66">
        <f>L182</f>
        <v>0</v>
      </c>
      <c r="M181" s="66">
        <f aca="true" t="shared" si="27" ref="M181:Q182">M182</f>
        <v>0</v>
      </c>
      <c r="N181" s="66">
        <f t="shared" si="27"/>
        <v>0</v>
      </c>
      <c r="O181" s="66">
        <f t="shared" si="27"/>
        <v>0</v>
      </c>
      <c r="P181" s="66">
        <f t="shared" si="27"/>
        <v>0</v>
      </c>
      <c r="Q181" s="66">
        <f t="shared" si="27"/>
        <v>0</v>
      </c>
    </row>
    <row r="182" spans="1:17" s="8" customFormat="1" ht="52.5" customHeight="1">
      <c r="A182" s="33" t="s">
        <v>208</v>
      </c>
      <c r="B182" s="37" t="s">
        <v>27</v>
      </c>
      <c r="C182" s="60">
        <v>2</v>
      </c>
      <c r="D182" s="37" t="s">
        <v>67</v>
      </c>
      <c r="E182" s="37" t="s">
        <v>63</v>
      </c>
      <c r="F182" s="37" t="s">
        <v>27</v>
      </c>
      <c r="G182" s="37" t="s">
        <v>165</v>
      </c>
      <c r="H182" s="37" t="s">
        <v>27</v>
      </c>
      <c r="I182" s="37" t="s">
        <v>175</v>
      </c>
      <c r="J182" s="33" t="s">
        <v>216</v>
      </c>
      <c r="K182" s="33" t="s">
        <v>190</v>
      </c>
      <c r="L182" s="66">
        <f>L183</f>
        <v>0</v>
      </c>
      <c r="M182" s="66">
        <f t="shared" si="27"/>
        <v>0</v>
      </c>
      <c r="N182" s="66">
        <f t="shared" si="27"/>
        <v>0</v>
      </c>
      <c r="O182" s="66">
        <f t="shared" si="27"/>
        <v>0</v>
      </c>
      <c r="P182" s="66">
        <f t="shared" si="27"/>
        <v>0</v>
      </c>
      <c r="Q182" s="66">
        <f t="shared" si="27"/>
        <v>0</v>
      </c>
    </row>
    <row r="183" spans="1:17" s="8" customFormat="1" ht="45">
      <c r="A183" s="33" t="s">
        <v>208</v>
      </c>
      <c r="B183" s="60">
        <v>992</v>
      </c>
      <c r="C183" s="60">
        <v>2</v>
      </c>
      <c r="D183" s="37" t="s">
        <v>67</v>
      </c>
      <c r="E183" s="37" t="s">
        <v>63</v>
      </c>
      <c r="F183" s="37" t="s">
        <v>40</v>
      </c>
      <c r="G183" s="37" t="s">
        <v>165</v>
      </c>
      <c r="H183" s="37" t="s">
        <v>27</v>
      </c>
      <c r="I183" s="37" t="s">
        <v>175</v>
      </c>
      <c r="J183" s="33" t="s">
        <v>209</v>
      </c>
      <c r="K183" s="33" t="s">
        <v>190</v>
      </c>
      <c r="L183" s="66">
        <v>0</v>
      </c>
      <c r="M183" s="66">
        <v>0</v>
      </c>
      <c r="N183" s="66">
        <v>0</v>
      </c>
      <c r="O183" s="66">
        <v>0</v>
      </c>
      <c r="P183" s="66">
        <v>0</v>
      </c>
      <c r="Q183" s="66">
        <v>0</v>
      </c>
    </row>
    <row r="184" spans="1:17" s="8" customFormat="1" ht="75" hidden="1">
      <c r="A184" s="33" t="s">
        <v>0</v>
      </c>
      <c r="B184" s="60"/>
      <c r="C184" s="60"/>
      <c r="D184" s="37"/>
      <c r="E184" s="37"/>
      <c r="F184" s="37"/>
      <c r="G184" s="37"/>
      <c r="H184" s="37"/>
      <c r="I184" s="37"/>
      <c r="J184" s="33"/>
      <c r="K184" s="33"/>
      <c r="L184" s="66"/>
      <c r="M184" s="66"/>
      <c r="N184" s="66"/>
      <c r="O184" s="66"/>
      <c r="P184" s="66"/>
      <c r="Q184" s="66"/>
    </row>
    <row r="185" spans="1:17" s="8" customFormat="1" ht="75" hidden="1">
      <c r="A185" s="33" t="s">
        <v>0</v>
      </c>
      <c r="B185" s="60"/>
      <c r="C185" s="60"/>
      <c r="D185" s="37"/>
      <c r="E185" s="37"/>
      <c r="F185" s="37"/>
      <c r="G185" s="37"/>
      <c r="H185" s="37"/>
      <c r="I185" s="37"/>
      <c r="J185" s="33"/>
      <c r="K185" s="33"/>
      <c r="L185" s="66"/>
      <c r="M185" s="66"/>
      <c r="N185" s="66"/>
      <c r="O185" s="66"/>
      <c r="P185" s="66"/>
      <c r="Q185" s="66"/>
    </row>
    <row r="186" spans="1:17" s="8" customFormat="1" ht="45" customHeight="1" hidden="1">
      <c r="A186" s="33" t="s">
        <v>0</v>
      </c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75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75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24.75" customHeight="1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75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64" customFormat="1" ht="120" customHeight="1" hidden="1">
      <c r="A194" s="65" t="s">
        <v>0</v>
      </c>
      <c r="B194" s="62" t="s">
        <v>27</v>
      </c>
      <c r="C194" s="63">
        <v>2</v>
      </c>
      <c r="D194" s="62" t="s">
        <v>6</v>
      </c>
      <c r="E194" s="62" t="s">
        <v>26</v>
      </c>
      <c r="F194" s="62" t="s">
        <v>27</v>
      </c>
      <c r="G194" s="62" t="s">
        <v>165</v>
      </c>
      <c r="H194" s="62" t="s">
        <v>28</v>
      </c>
      <c r="I194" s="62" t="s">
        <v>2</v>
      </c>
      <c r="J194" s="65" t="s">
        <v>7</v>
      </c>
      <c r="K194" s="65"/>
      <c r="L194" s="67">
        <v>0</v>
      </c>
      <c r="M194" s="67">
        <v>0</v>
      </c>
      <c r="N194" s="67">
        <v>0</v>
      </c>
      <c r="O194" s="67">
        <f>SUM(O195:O199)</f>
        <v>0</v>
      </c>
      <c r="P194" s="67">
        <f>SUM(P195:P199)</f>
        <v>0</v>
      </c>
      <c r="Q194" s="67">
        <f>SUM(Q195:Q199)</f>
        <v>0</v>
      </c>
    </row>
    <row r="195" spans="1:17" s="8" customFormat="1" ht="75" hidden="1">
      <c r="A195" s="33" t="s">
        <v>0</v>
      </c>
      <c r="B195" s="60">
        <v>992</v>
      </c>
      <c r="C195" s="60">
        <v>2</v>
      </c>
      <c r="D195" s="37" t="s">
        <v>6</v>
      </c>
      <c r="E195" s="37" t="s">
        <v>63</v>
      </c>
      <c r="F195" s="37" t="s">
        <v>27</v>
      </c>
      <c r="G195" s="37" t="s">
        <v>165</v>
      </c>
      <c r="H195" s="37" t="s">
        <v>28</v>
      </c>
      <c r="I195" s="37" t="s">
        <v>2</v>
      </c>
      <c r="J195" s="33" t="s">
        <v>196</v>
      </c>
      <c r="K195" s="33" t="s">
        <v>190</v>
      </c>
      <c r="L195" s="66">
        <v>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</row>
    <row r="196" spans="1:17" s="8" customFormat="1" ht="5.25" customHeight="1" hidden="1">
      <c r="A196" s="33"/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8" customFormat="1" ht="15" hidden="1">
      <c r="A197" s="33"/>
      <c r="B197" s="60"/>
      <c r="C197" s="60"/>
      <c r="D197" s="37"/>
      <c r="E197" s="37"/>
      <c r="F197" s="37"/>
      <c r="G197" s="37"/>
      <c r="H197" s="37"/>
      <c r="I197" s="37"/>
      <c r="J197" s="33"/>
      <c r="K197" s="33"/>
      <c r="L197" s="66"/>
      <c r="M197" s="66"/>
      <c r="N197" s="66"/>
      <c r="O197" s="66"/>
      <c r="P197" s="66"/>
      <c r="Q197" s="66"/>
    </row>
    <row r="198" spans="1:17" s="8" customFormat="1" ht="15" hidden="1">
      <c r="A198" s="33"/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8" customFormat="1" ht="15" hidden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1" s="8" customFormat="1" ht="15">
      <c r="A200" s="61"/>
      <c r="J200" s="61"/>
      <c r="K200" s="61"/>
    </row>
    <row r="201" spans="1:11" s="8" customFormat="1" ht="15">
      <c r="A201" s="61"/>
      <c r="J201" s="61"/>
      <c r="K201" s="61"/>
    </row>
    <row r="202" spans="1:11" s="8" customFormat="1" ht="15">
      <c r="A202" s="61"/>
      <c r="J202" s="61"/>
      <c r="K202" s="61"/>
    </row>
    <row r="203" spans="1:11" s="8" customFormat="1" ht="15">
      <c r="A203" s="61"/>
      <c r="J203" s="61"/>
      <c r="K203" s="61"/>
    </row>
    <row r="204" spans="1:11" ht="15">
      <c r="A204" s="61"/>
      <c r="B204" s="8"/>
      <c r="C204" s="8"/>
      <c r="D204" s="8"/>
      <c r="E204" s="8"/>
      <c r="F204" s="8"/>
      <c r="G204" s="8"/>
      <c r="H204" s="8"/>
      <c r="I204" s="8"/>
      <c r="J204" s="61"/>
      <c r="K204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2018-11-06T08:01:08Z</dcterms:modified>
  <cp:category/>
  <cp:version/>
  <cp:contentType/>
  <cp:contentStatus/>
</cp:coreProperties>
</file>