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<sst xmlns="http://schemas.openxmlformats.org/spreadsheetml/2006/main" count="1323" uniqueCount="255">
  <si>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</si>
  <si>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</si>
  <si>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</si>
  <si>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</si>
  <si>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</si>
  <si>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</si>
  <si>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</si>
  <si>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</si>
  <si>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</si>
  <si>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</si>
  <si>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</si>
  <si>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</si>
  <si>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</si>
  <si>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</si>
  <si>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</si>
  <si>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</si>
  <si>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</si>
  <si>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</si>
  <si>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</si>
  <si>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</si>
  <si>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</si>
  <si>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</si>
  <si>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</si>
  <si>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</si>
  <si>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</si>
  <si>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</si>
  <si>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</si>
  <si>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</si>
  <si>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</si>
  <si>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</si>
  <si>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</si>
  <si>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</si>
  <si>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</si>
  <si>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</si>
  <si>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</si>
  <si>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</si>
  <si>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</si>
  <si>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</si>
  <si>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</si>
  <si>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</si>
  <si>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</si>
  <si>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</si>
  <si>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</si>
  <si>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</si>
  <si>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</si>
  <si>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</si>
  <si>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</si>
  <si>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</si>
  <si>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</si>
  <si>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</si>
  <si>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</si>
  <si>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</si>
  <si>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</si>
  <si>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</si>
  <si>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</si>
  <si>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</si>
  <si>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</si>
  <si>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</si>
  <si>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</si>
  <si>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</si>
  <si>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</si>
  <si>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</si>
  <si>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</si>
  <si>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</si>
  <si>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</si>
  <si>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</si>
  <si>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</si>
  <si>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</si>
  <si>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</si>
  <si>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</si>
  <si>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</si>
  <si>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</si>
  <si>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</si>
  <si>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</si>
  <si>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</si>
  <si>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</si>
  <si>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</si>
  <si>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</si>
  <si>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</si>
  <si>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</si>
  <si>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</si>
  <si>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</si>
  <si>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</si>
  <si>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</si>
  <si>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</si>
  <si>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</si>
  <si>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</si>
  <si>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</si>
  <si>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</si>
  <si>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</si>
  <si>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</si>
  <si>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</si>
  <si>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</si>
  <si>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</si>
  <si>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</si>
  <si>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</si>
  <si>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</si>
  <si>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</si>
  <si>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</si>
  <si>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</si>
  <si>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</si>
  <si>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</si>
  <si>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</si>
  <si>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</si>
  <si>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</si>
  <si>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</si>
  <si>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</si>
  <si>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</si>
  <si>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</si>
  <si>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</si>
  <si>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</si>
  <si>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</si>
  <si>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</si>
  <si>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</si>
  <si>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</si>
  <si>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</si>
  <si>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</si>
  <si>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</si>
  <si>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</si>
  <si>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</si>
  <si>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</si>
  <si>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</si>
  <si>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</si>
  <si>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</si>
  <si>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</si>
  <si>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</si>
  <si>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</si>
  <si>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</si>
  <si>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</si>
  <si>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</si>
  <si>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</si>
  <si>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</si>
  <si>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</si>
  <si>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</si>
  <si>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</si>
  <si>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</si>
  <si>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</si>
  <si>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</si>
  <si>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</si>
  <si>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</si>
  <si>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</si>
  <si>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</si>
  <si>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</si>
  <si>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</si>
  <si>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</si>
  <si>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</si>
  <si>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</si>
  <si>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</si>
  <si>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</si>
  <si>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</si>
  <si>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</si>
  <si>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</si>
  <si>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</si>
  <si>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</si>
  <si>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</si>
  <si>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</si>
  <si>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</si>
  <si>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</si>
  <si>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</si>
  <si>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</si>
  <si>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</si>
  <si>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</si>
  <si>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</si>
  <si>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</si>
  <si>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</si>
  <si>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</si>
  <si>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</si>
  <si>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</si>
  <si>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</si>
  <si>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</si>
  <si>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</si>
  <si>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</si>
  <si>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</si>
  <si>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</si>
  <si>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</si>
  <si>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</si>
  <si>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</si>
  <si>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</si>
  <si>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</si>
  <si>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</si>
  <si>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</si>
  <si>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</si>
  <si>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</si>
  <si>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</si>
  <si>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</si>
  <si>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</si>
  <si>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</si>
  <si>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</si>
  <si>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</si>
  <si>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</si>
  <si>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</si>
  <si>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</si>
  <si>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</si>
  <si>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</si>
  <si>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</si>
  <si>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</si>
  <si>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</si>
  <si>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</si>
  <si>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</si>
  <si>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</si>
  <si>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</si>
  <si>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</si>
  <si>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</si>
  <si>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</si>
  <si>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</si>
  <si>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</si>
  <si>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</si>
  <si>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</si>
  <si>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</si>
  <si>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</si>
  <si>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</si>
  <si>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</si>
  <si>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</si>
  <si>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</si>
  <si>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</si>
  <si>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</si>
  <si>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</si>
  <si>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</si>
  <si>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</si>
  <si>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</si>
  <si>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</si>
  <si>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</si>
  <si>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</si>
  <si>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</si>
  <si>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</si>
  <si>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</si>
  <si>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</si>
  <si>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</si>
  <si>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</si>
  <si>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</si>
  <si>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</si>
  <si>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</si>
  <si>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</si>
  <si>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</si>
  <si>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</si>
  <si>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</si>
  <si>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</si>
  <si>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</si>
  <si>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</si>
  <si>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</si>
  <si>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</si>
  <si>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</si>
  <si>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</si>
  <si>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</si>
  <si>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</si>
  <si>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</si>
  <si>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</si>
  <si>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</si>
  <si>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</si>
  <si>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</si>
  <si>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</si>
  <si>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</si>
  <si>
    <t>на 01 апреля  2020 года</t>
  </si>
  <si>
    <t>123</t>
  </si>
  <si>
    <t>0101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</si>
</sst>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9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8" t="s">
        <v>175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9" t="s">
        <v>252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90" t="s">
        <v>9</v>
      </c>
      <c r="B6" s="90"/>
      <c r="C6" s="90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1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7" t="s">
        <v>243</v>
      </c>
      <c r="M11" s="87" t="s">
        <v>244</v>
      </c>
      <c r="N11" s="87" t="s">
        <v>245</v>
      </c>
      <c r="O11" s="87" t="s">
        <v>246</v>
      </c>
      <c r="P11" s="84" t="s">
        <v>247</v>
      </c>
      <c r="Q11" s="87" t="s">
        <v>248</v>
      </c>
    </row>
    <row r="12" spans="1:17" s="10" customFormat="1" ht="15">
      <c r="A12" s="92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7"/>
      <c r="M12" s="87"/>
      <c r="N12" s="87"/>
      <c r="O12" s="87"/>
      <c r="P12" s="85"/>
      <c r="Q12" s="87"/>
    </row>
    <row r="13" spans="1:17" s="10" customFormat="1" ht="156.75" customHeight="1">
      <c r="A13" s="93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7"/>
      <c r="M13" s="87"/>
      <c r="N13" s="87"/>
      <c r="O13" s="87"/>
      <c r="P13" s="86"/>
      <c r="Q13" s="8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L15+L32+L38+L53+L77+L175+L115+L113</f>
        <v>49199</v>
      </c>
      <c r="M14" s="58">
        <f>M15+M32+M38+M53+M77+M175+M115+M113+M168</f>
        <v>8768.271</v>
      </c>
      <c r="N14" s="58">
        <f>N15+N32+N38+N53+N77+N175+N115+N113</f>
        <v>49199</v>
      </c>
      <c r="O14" s="58">
        <f>O15+O32+O38+O53+O77+O175+O115</f>
        <v>35315.3</v>
      </c>
      <c r="P14" s="58">
        <f>P15+P32+P38+P53+P77+P175+P115</f>
        <v>44332.4</v>
      </c>
      <c r="Q14" s="58">
        <f>Q15+Q32+Q38+Q53+Q77+Q175+Q115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L20+L21+L22+L23+L25+L27+L28+L29+L30+L24+L31+L26</f>
        <v>11000</v>
      </c>
      <c r="M15" s="35">
        <f>M20+M21+M22+M23+M25+M27+M26+M28+M29+M30+M24+M31</f>
        <v>2244.48</v>
      </c>
      <c r="N15" s="35">
        <f>N20+N21+N22+N23+N25+N27+N28+N29+N30+N24+N31+N26</f>
        <v>11000</v>
      </c>
      <c r="O15" s="35">
        <f>O20+O21+O22+O23+O25+O27</f>
        <v>11120</v>
      </c>
      <c r="P15" s="35">
        <f>P20+P21+P22+P23+P25+P27</f>
        <v>11350</v>
      </c>
      <c r="Q15" s="35">
        <f>Q20+Q21+Q22+Q23+Q25+Q27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L20+L23+L25+L27+L22+L21+L28+L29+L30+L24+L31+L26</f>
        <v>11000</v>
      </c>
      <c r="M19" s="24">
        <f>M20+M23+M25+M27+M22+M21+M28+M29+M30+M24+M31+M26</f>
        <v>2244.48</v>
      </c>
      <c r="N19" s="24">
        <f>N20+N23+N25+N27+N22+N21+N28+N29+N30+N24+N31+N26</f>
        <v>11000</v>
      </c>
      <c r="O19" s="24">
        <f>O20+O23+O25+O27</f>
        <v>11120</v>
      </c>
      <c r="P19" s="24">
        <f>P20+P23+P25+P27</f>
        <v>11350</v>
      </c>
      <c r="Q19" s="24">
        <f>Q20+Q23+Q25+Q27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10985.1</v>
      </c>
      <c r="M20" s="81">
        <v>2229.34</v>
      </c>
      <c r="N20" s="81">
        <v>10985.1</v>
      </c>
      <c r="O20" s="24">
        <v>11120</v>
      </c>
      <c r="P20" s="24">
        <v>11350</v>
      </c>
      <c r="Q20" s="24">
        <v>11350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1.8</v>
      </c>
      <c r="M21" s="81">
        <v>1.8</v>
      </c>
      <c r="N21" s="81">
        <v>1.8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0.02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12.2</v>
      </c>
      <c r="M25" s="73">
        <v>12.24</v>
      </c>
      <c r="N25" s="31">
        <v>12.2</v>
      </c>
      <c r="O25" s="31">
        <v>0</v>
      </c>
      <c r="P25" s="31">
        <v>0</v>
      </c>
      <c r="Q25" s="31">
        <v>0</v>
      </c>
    </row>
    <row r="26" spans="1:17" ht="75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40</v>
      </c>
      <c r="G26" s="29" t="s">
        <v>30</v>
      </c>
      <c r="H26" s="29" t="s">
        <v>214</v>
      </c>
      <c r="I26" s="29" t="s">
        <v>32</v>
      </c>
      <c r="J26" s="33" t="s">
        <v>41</v>
      </c>
      <c r="K26" s="30" t="s">
        <v>31</v>
      </c>
      <c r="L26" s="73">
        <v>0.1</v>
      </c>
      <c r="M26" s="73">
        <v>0.18</v>
      </c>
      <c r="N26" s="31">
        <v>0.1</v>
      </c>
      <c r="O26" s="31"/>
      <c r="P26" s="31"/>
      <c r="Q26" s="31"/>
    </row>
    <row r="27" spans="1:17" ht="150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42</v>
      </c>
      <c r="G27" s="29" t="s">
        <v>30</v>
      </c>
      <c r="H27" s="29" t="s">
        <v>217</v>
      </c>
      <c r="I27" s="29" t="s">
        <v>32</v>
      </c>
      <c r="J27" s="33" t="s">
        <v>43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 hidden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36</v>
      </c>
      <c r="G28" s="29" t="s">
        <v>30</v>
      </c>
      <c r="H28" s="29" t="s">
        <v>217</v>
      </c>
      <c r="I28" s="29" t="s">
        <v>32</v>
      </c>
      <c r="J28" s="33" t="s">
        <v>218</v>
      </c>
      <c r="K28" s="30" t="s">
        <v>31</v>
      </c>
      <c r="L28" s="73">
        <v>0</v>
      </c>
      <c r="M28" s="73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214</v>
      </c>
      <c r="I29" s="29" t="s">
        <v>32</v>
      </c>
      <c r="J29" s="33" t="s">
        <v>219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5.75" customHeight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40</v>
      </c>
      <c r="G30" s="29" t="s">
        <v>30</v>
      </c>
      <c r="H30" s="29" t="s">
        <v>216</v>
      </c>
      <c r="I30" s="29" t="s">
        <v>32</v>
      </c>
      <c r="J30" s="33" t="s">
        <v>219</v>
      </c>
      <c r="K30" s="30" t="s">
        <v>31</v>
      </c>
      <c r="L30" s="73">
        <v>0.8</v>
      </c>
      <c r="M30" s="73">
        <v>0.9</v>
      </c>
      <c r="N30" s="31">
        <v>0.8</v>
      </c>
      <c r="O30" s="31">
        <v>0</v>
      </c>
      <c r="P30" s="31">
        <v>0</v>
      </c>
      <c r="Q30" s="31">
        <v>0</v>
      </c>
    </row>
    <row r="31" spans="1:17" ht="105.75" customHeight="1" hidden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42</v>
      </c>
      <c r="G31" s="29" t="s">
        <v>30</v>
      </c>
      <c r="H31" s="29" t="s">
        <v>217</v>
      </c>
      <c r="I31" s="29" t="s">
        <v>32</v>
      </c>
      <c r="J31" s="33" t="s">
        <v>242</v>
      </c>
      <c r="K31" s="82" t="s">
        <v>31</v>
      </c>
      <c r="L31" s="73">
        <v>0</v>
      </c>
      <c r="M31" s="73">
        <v>0</v>
      </c>
      <c r="N31" s="31">
        <v>0</v>
      </c>
      <c r="O31" s="31"/>
      <c r="P31" s="31"/>
      <c r="Q31" s="31"/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0" ref="L32:Q32">L33</f>
        <v>6740</v>
      </c>
      <c r="M32" s="35">
        <f t="shared" si="0"/>
        <v>1371.8400000000001</v>
      </c>
      <c r="N32" s="35">
        <f t="shared" si="0"/>
        <v>6740</v>
      </c>
      <c r="O32" s="35">
        <f t="shared" si="0"/>
        <v>7445.9</v>
      </c>
      <c r="P32" s="35">
        <f t="shared" si="0"/>
        <v>8279.8</v>
      </c>
      <c r="Q32" s="35">
        <f t="shared" si="0"/>
        <v>8279.8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1" ref="L33:Q33">L34+L35+L36+L37</f>
        <v>6740</v>
      </c>
      <c r="M33" s="31">
        <f>M34+M35+M36+M37</f>
        <v>1371.8400000000001</v>
      </c>
      <c r="N33" s="31">
        <f>N34+N35+N36+N37</f>
        <v>6740</v>
      </c>
      <c r="O33" s="31">
        <f t="shared" si="1"/>
        <v>7445.9</v>
      </c>
      <c r="P33" s="31">
        <f t="shared" si="1"/>
        <v>8279.8</v>
      </c>
      <c r="Q33" s="31">
        <f t="shared" si="1"/>
        <v>8279.8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230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2500</v>
      </c>
      <c r="M34" s="73">
        <v>622.57</v>
      </c>
      <c r="N34" s="31">
        <v>2500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231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4.06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232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4225</v>
      </c>
      <c r="M36" s="73">
        <v>873.81</v>
      </c>
      <c r="N36" s="31">
        <v>4225</v>
      </c>
      <c r="O36" s="31">
        <v>4727.9</v>
      </c>
      <c r="P36" s="31">
        <v>5359.8</v>
      </c>
      <c r="Q36" s="31">
        <v>5359.8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233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-128.6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2" ref="L38:Q38">L39+L45+L48+L50</f>
        <v>1300</v>
      </c>
      <c r="M38" s="35">
        <f t="shared" si="2"/>
        <v>690.76</v>
      </c>
      <c r="N38" s="35">
        <f t="shared" si="2"/>
        <v>1300</v>
      </c>
      <c r="O38" s="35">
        <f t="shared" si="2"/>
        <v>1305</v>
      </c>
      <c r="P38" s="35">
        <f t="shared" si="2"/>
        <v>1310</v>
      </c>
      <c r="Q38" s="35">
        <f t="shared" si="2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3" ref="L48:Q48">L49+L52</f>
        <v>1300</v>
      </c>
      <c r="M48" s="72">
        <f t="shared" si="3"/>
        <v>690.76</v>
      </c>
      <c r="N48" s="72">
        <f t="shared" si="3"/>
        <v>1300</v>
      </c>
      <c r="O48" s="72">
        <f t="shared" si="3"/>
        <v>1305</v>
      </c>
      <c r="P48" s="72">
        <f t="shared" si="3"/>
        <v>1310</v>
      </c>
      <c r="Q48" s="72">
        <f t="shared" si="3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1299.8</v>
      </c>
      <c r="M49" s="73">
        <v>690.51</v>
      </c>
      <c r="N49" s="31">
        <v>1299.8</v>
      </c>
      <c r="O49" s="31">
        <v>1305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214</v>
      </c>
      <c r="I52" s="37" t="s">
        <v>32</v>
      </c>
      <c r="J52" s="33" t="s">
        <v>8</v>
      </c>
      <c r="K52" s="33" t="s">
        <v>62</v>
      </c>
      <c r="L52" s="73">
        <v>0.2</v>
      </c>
      <c r="M52" s="73">
        <v>0.25</v>
      </c>
      <c r="N52" s="31">
        <v>0.2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178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178</v>
      </c>
      <c r="K53" s="40"/>
      <c r="L53" s="35">
        <f aca="true" t="shared" si="4" ref="L53:Q53">L54+L56+L58</f>
        <v>11000</v>
      </c>
      <c r="M53" s="35">
        <f t="shared" si="4"/>
        <v>2676.681</v>
      </c>
      <c r="N53" s="35">
        <f t="shared" si="4"/>
        <v>11000</v>
      </c>
      <c r="O53" s="35">
        <f t="shared" si="4"/>
        <v>11150</v>
      </c>
      <c r="P53" s="35">
        <f t="shared" si="4"/>
        <v>11200</v>
      </c>
      <c r="Q53" s="35">
        <f t="shared" si="4"/>
        <v>11200</v>
      </c>
    </row>
    <row r="54" spans="1:17" s="39" customFormat="1" ht="30">
      <c r="A54" s="41" t="s">
        <v>179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179</v>
      </c>
      <c r="K54" s="42"/>
      <c r="L54" s="43">
        <f aca="true" t="shared" si="5" ref="L54:Q54">L55+L57</f>
        <v>1700</v>
      </c>
      <c r="M54" s="43">
        <f t="shared" si="5"/>
        <v>155.57999999999998</v>
      </c>
      <c r="N54" s="43">
        <f t="shared" si="5"/>
        <v>1700</v>
      </c>
      <c r="O54" s="43">
        <f t="shared" si="5"/>
        <v>1750</v>
      </c>
      <c r="P54" s="43">
        <f t="shared" si="5"/>
        <v>1800</v>
      </c>
      <c r="Q54" s="43">
        <f t="shared" si="5"/>
        <v>1800</v>
      </c>
    </row>
    <row r="55" spans="1:17" s="39" customFormat="1" ht="44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1697.1</v>
      </c>
      <c r="M55" s="73">
        <v>152.64</v>
      </c>
      <c r="N55" s="31">
        <v>1697.1</v>
      </c>
      <c r="O55" s="31">
        <v>1750</v>
      </c>
      <c r="P55" s="31">
        <v>1800</v>
      </c>
      <c r="Q55" s="31">
        <v>1800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156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179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161</v>
      </c>
      <c r="H57" s="37" t="s">
        <v>214</v>
      </c>
      <c r="I57" s="37" t="s">
        <v>32</v>
      </c>
      <c r="J57" s="33" t="s">
        <v>180</v>
      </c>
      <c r="K57" s="44" t="s">
        <v>67</v>
      </c>
      <c r="L57" s="73">
        <v>2.9</v>
      </c>
      <c r="M57" s="73">
        <v>2.94</v>
      </c>
      <c r="N57" s="73">
        <v>2.9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181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181</v>
      </c>
      <c r="K58" s="33"/>
      <c r="L58" s="43">
        <f aca="true" t="shared" si="6" ref="L58:Q58">SUM(L59:L65)</f>
        <v>9300</v>
      </c>
      <c r="M58" s="43">
        <f t="shared" si="6"/>
        <v>2521.101</v>
      </c>
      <c r="N58" s="43">
        <f t="shared" si="6"/>
        <v>9300</v>
      </c>
      <c r="O58" s="43">
        <f t="shared" si="6"/>
        <v>9400</v>
      </c>
      <c r="P58" s="43">
        <f t="shared" si="6"/>
        <v>9400</v>
      </c>
      <c r="Q58" s="43">
        <f t="shared" si="6"/>
        <v>9400</v>
      </c>
    </row>
    <row r="59" spans="1:17" s="39" customFormat="1" ht="105">
      <c r="A59" s="74" t="s">
        <v>182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217</v>
      </c>
      <c r="I59" s="37" t="s">
        <v>32</v>
      </c>
      <c r="J59" s="33" t="s">
        <v>182</v>
      </c>
      <c r="K59" s="44" t="s">
        <v>67</v>
      </c>
      <c r="L59" s="73">
        <v>4980</v>
      </c>
      <c r="M59" s="73">
        <v>2401.1</v>
      </c>
      <c r="N59" s="31">
        <v>4980</v>
      </c>
      <c r="O59" s="31">
        <v>5050</v>
      </c>
      <c r="P59" s="31">
        <v>5050</v>
      </c>
      <c r="Q59" s="31">
        <v>5050</v>
      </c>
    </row>
    <row r="60" spans="1:17" s="39" customFormat="1" ht="77.25" customHeight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214</v>
      </c>
      <c r="I60" s="37" t="s">
        <v>32</v>
      </c>
      <c r="J60" s="33" t="s">
        <v>182</v>
      </c>
      <c r="K60" s="44" t="s">
        <v>67</v>
      </c>
      <c r="L60" s="73">
        <v>0</v>
      </c>
      <c r="M60" s="73">
        <v>0.02</v>
      </c>
      <c r="N60" s="31">
        <v>0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182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160</v>
      </c>
      <c r="G61" s="37" t="s">
        <v>161</v>
      </c>
      <c r="H61" s="37" t="s">
        <v>216</v>
      </c>
      <c r="I61" s="37" t="s">
        <v>32</v>
      </c>
      <c r="J61" s="33" t="s">
        <v>182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217</v>
      </c>
      <c r="I62" s="37" t="s">
        <v>32</v>
      </c>
      <c r="J62" s="33" t="s">
        <v>183</v>
      </c>
      <c r="K62" s="44" t="s">
        <v>67</v>
      </c>
      <c r="L62" s="73">
        <v>4314.2</v>
      </c>
      <c r="M62" s="73">
        <v>114.16</v>
      </c>
      <c r="N62" s="31">
        <v>4314.2</v>
      </c>
      <c r="O62" s="31">
        <v>4350</v>
      </c>
      <c r="P62" s="31">
        <v>4350</v>
      </c>
      <c r="Q62" s="31">
        <v>4350</v>
      </c>
    </row>
    <row r="63" spans="1:17" ht="88.5" customHeight="1">
      <c r="A63" s="74" t="s">
        <v>183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214</v>
      </c>
      <c r="I63" s="37" t="s">
        <v>32</v>
      </c>
      <c r="J63" s="33" t="s">
        <v>183</v>
      </c>
      <c r="K63" s="44" t="s">
        <v>67</v>
      </c>
      <c r="L63" s="73">
        <v>5.8</v>
      </c>
      <c r="M63" s="73">
        <v>5.82</v>
      </c>
      <c r="N63" s="31">
        <v>5.8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225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184</v>
      </c>
      <c r="G64" s="37" t="s">
        <v>161</v>
      </c>
      <c r="H64" s="37" t="s">
        <v>226</v>
      </c>
      <c r="I64" s="37" t="s">
        <v>32</v>
      </c>
      <c r="J64" s="33" t="s">
        <v>183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115</v>
      </c>
      <c r="B77" s="38" t="s">
        <v>27</v>
      </c>
      <c r="C77" s="38">
        <v>1</v>
      </c>
      <c r="D77" s="38" t="s">
        <v>114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115</v>
      </c>
      <c r="K77" s="48"/>
      <c r="L77" s="47">
        <f>L81+L83+L114+L79</f>
        <v>1.9</v>
      </c>
      <c r="M77" s="47">
        <f>M81+M83+M114+M79</f>
        <v>0</v>
      </c>
      <c r="N77" s="47">
        <f>N81+N83+N114+N79</f>
        <v>1.9</v>
      </c>
      <c r="O77" s="47">
        <f>O81+O83</f>
        <v>1.9</v>
      </c>
      <c r="P77" s="47">
        <f>P81+P83</f>
        <v>1.9</v>
      </c>
      <c r="Q77" s="47">
        <f>Q81+Q83</f>
        <v>1.9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238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49</v>
      </c>
      <c r="J79" s="33" t="s">
        <v>240</v>
      </c>
      <c r="K79" s="33" t="s">
        <v>186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238</v>
      </c>
      <c r="B80" s="37" t="s">
        <v>125</v>
      </c>
      <c r="C80" s="37" t="s">
        <v>46</v>
      </c>
      <c r="D80" s="37" t="s">
        <v>65</v>
      </c>
      <c r="E80" s="37" t="s">
        <v>63</v>
      </c>
      <c r="F80" s="37" t="s">
        <v>239</v>
      </c>
      <c r="G80" s="37" t="s">
        <v>30</v>
      </c>
      <c r="H80" s="37" t="s">
        <v>28</v>
      </c>
      <c r="I80" s="37" t="s">
        <v>32</v>
      </c>
      <c r="J80" s="33" t="s">
        <v>240</v>
      </c>
      <c r="K80" s="33" t="s">
        <v>186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164</v>
      </c>
      <c r="B81" s="37" t="s">
        <v>27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26</v>
      </c>
      <c r="H81" s="37" t="s">
        <v>28</v>
      </c>
      <c r="I81" s="37" t="s">
        <v>50</v>
      </c>
      <c r="J81" s="33" t="s">
        <v>164</v>
      </c>
      <c r="K81" s="33" t="s">
        <v>186</v>
      </c>
      <c r="L81" s="47">
        <f aca="true" t="shared" si="7" ref="L81:Q81">L82</f>
        <v>1.9</v>
      </c>
      <c r="M81" s="47">
        <f t="shared" si="7"/>
        <v>0</v>
      </c>
      <c r="N81" s="47">
        <f t="shared" si="7"/>
        <v>1.9</v>
      </c>
      <c r="O81" s="47">
        <f t="shared" si="7"/>
        <v>1.9</v>
      </c>
      <c r="P81" s="47">
        <f t="shared" si="7"/>
        <v>1.9</v>
      </c>
      <c r="Q81" s="47">
        <f t="shared" si="7"/>
        <v>1.9</v>
      </c>
    </row>
    <row r="82" spans="1:17" ht="225">
      <c r="A82" s="46" t="s">
        <v>185</v>
      </c>
      <c r="B82" s="37" t="s">
        <v>125</v>
      </c>
      <c r="C82" s="37">
        <v>1</v>
      </c>
      <c r="D82" s="37" t="s">
        <v>114</v>
      </c>
      <c r="E82" s="37" t="s">
        <v>59</v>
      </c>
      <c r="F82" s="37" t="s">
        <v>163</v>
      </c>
      <c r="G82" s="37" t="s">
        <v>161</v>
      </c>
      <c r="H82" s="37" t="s">
        <v>28</v>
      </c>
      <c r="I82" s="37" t="s">
        <v>50</v>
      </c>
      <c r="J82" s="33" t="s">
        <v>185</v>
      </c>
      <c r="K82" s="33" t="s">
        <v>186</v>
      </c>
      <c r="L82" s="73">
        <v>1.9</v>
      </c>
      <c r="M82" s="73">
        <v>0</v>
      </c>
      <c r="N82" s="31">
        <v>1.9</v>
      </c>
      <c r="O82" s="31">
        <v>1.9</v>
      </c>
      <c r="P82" s="31">
        <v>1.9</v>
      </c>
      <c r="Q82" s="31">
        <v>1.9</v>
      </c>
    </row>
    <row r="83" spans="1:17" ht="75" hidden="1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116</v>
      </c>
      <c r="K83" s="33"/>
      <c r="L83" s="43">
        <f aca="true" t="shared" si="8" ref="L83:Q84">L84</f>
        <v>0</v>
      </c>
      <c r="M83" s="43">
        <f t="shared" si="8"/>
        <v>0</v>
      </c>
      <c r="N83" s="43">
        <f t="shared" si="8"/>
        <v>0</v>
      </c>
      <c r="O83" s="43">
        <f t="shared" si="8"/>
        <v>0</v>
      </c>
      <c r="P83" s="43">
        <f t="shared" si="8"/>
        <v>0</v>
      </c>
      <c r="Q83" s="43">
        <f t="shared" si="8"/>
        <v>0</v>
      </c>
    </row>
    <row r="84" spans="1:17" ht="90" hidden="1">
      <c r="A84" s="46" t="s">
        <v>116</v>
      </c>
      <c r="B84" s="37" t="s">
        <v>27</v>
      </c>
      <c r="C84" s="37">
        <v>1</v>
      </c>
      <c r="D84" s="37" t="s">
        <v>114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117</v>
      </c>
      <c r="K84" s="33"/>
      <c r="L84" s="47">
        <f t="shared" si="8"/>
        <v>0</v>
      </c>
      <c r="M84" s="47">
        <f t="shared" si="8"/>
        <v>0</v>
      </c>
      <c r="N84" s="47">
        <f t="shared" si="8"/>
        <v>0</v>
      </c>
      <c r="O84" s="47">
        <f t="shared" si="8"/>
        <v>0</v>
      </c>
      <c r="P84" s="47">
        <f t="shared" si="8"/>
        <v>0</v>
      </c>
      <c r="Q84" s="47">
        <f t="shared" si="8"/>
        <v>0</v>
      </c>
    </row>
    <row r="85" spans="1:17" ht="90" hidden="1">
      <c r="A85" s="46" t="s">
        <v>116</v>
      </c>
      <c r="B85" s="37" t="s">
        <v>125</v>
      </c>
      <c r="C85" s="37">
        <v>1</v>
      </c>
      <c r="D85" s="37" t="s">
        <v>114</v>
      </c>
      <c r="E85" s="37" t="s">
        <v>63</v>
      </c>
      <c r="F85" s="37" t="s">
        <v>122</v>
      </c>
      <c r="G85" s="37" t="s">
        <v>26</v>
      </c>
      <c r="H85" s="37" t="s">
        <v>28</v>
      </c>
      <c r="I85" s="37">
        <v>120</v>
      </c>
      <c r="J85" s="33" t="s">
        <v>165</v>
      </c>
      <c r="K85" s="33" t="s">
        <v>186</v>
      </c>
      <c r="L85" s="73">
        <v>0</v>
      </c>
      <c r="M85" s="73">
        <v>0</v>
      </c>
      <c r="N85" s="31">
        <v>0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9" ref="L86:Q86">L87</f>
        <v>0</v>
      </c>
      <c r="M86" s="35">
        <f t="shared" si="9"/>
        <v>0</v>
      </c>
      <c r="N86" s="35">
        <f t="shared" si="9"/>
        <v>0</v>
      </c>
      <c r="O86" s="35">
        <f t="shared" si="9"/>
        <v>0</v>
      </c>
      <c r="P86" s="35">
        <f t="shared" si="9"/>
        <v>0</v>
      </c>
      <c r="Q86" s="35">
        <f t="shared" si="9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0" ref="L87:Q87">L88+L89+L90+L91+L92</f>
        <v>0</v>
      </c>
      <c r="M87" s="43">
        <f t="shared" si="10"/>
        <v>0</v>
      </c>
      <c r="N87" s="43">
        <f t="shared" si="10"/>
        <v>0</v>
      </c>
      <c r="O87" s="43">
        <f t="shared" si="10"/>
        <v>0</v>
      </c>
      <c r="P87" s="43">
        <f t="shared" si="10"/>
        <v>0</v>
      </c>
      <c r="Q87" s="43">
        <f t="shared" si="10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1" ref="L94:Q94">L95</f>
        <v>0</v>
      </c>
      <c r="M94" s="53">
        <f t="shared" si="11"/>
        <v>0</v>
      </c>
      <c r="N94" s="53">
        <f t="shared" si="11"/>
        <v>0</v>
      </c>
      <c r="O94" s="53">
        <f t="shared" si="11"/>
        <v>0</v>
      </c>
      <c r="P94" s="53">
        <f t="shared" si="11"/>
        <v>0</v>
      </c>
      <c r="Q94" s="53">
        <f t="shared" si="11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2" ref="L97:Q97">L98</f>
        <v>0</v>
      </c>
      <c r="M97" s="53">
        <f t="shared" si="12"/>
        <v>0</v>
      </c>
      <c r="N97" s="53">
        <f t="shared" si="12"/>
        <v>0</v>
      </c>
      <c r="O97" s="53">
        <f t="shared" si="12"/>
        <v>0</v>
      </c>
      <c r="P97" s="53">
        <f t="shared" si="12"/>
        <v>0</v>
      </c>
      <c r="Q97" s="53">
        <f t="shared" si="12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130</v>
      </c>
      <c r="B103" s="38" t="s">
        <v>27</v>
      </c>
      <c r="C103" s="38" t="s">
        <v>46</v>
      </c>
      <c r="D103" s="38" t="s">
        <v>131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130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132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131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123</v>
      </c>
      <c r="J105" s="33" t="s">
        <v>72</v>
      </c>
      <c r="K105" s="33"/>
      <c r="L105" s="31">
        <f aca="true" t="shared" si="13" ref="L105:Q105">L106</f>
        <v>0</v>
      </c>
      <c r="M105" s="31">
        <f t="shared" si="13"/>
        <v>0</v>
      </c>
      <c r="N105" s="31">
        <f t="shared" si="13"/>
        <v>0</v>
      </c>
      <c r="O105" s="31">
        <f t="shared" si="13"/>
        <v>0</v>
      </c>
      <c r="P105" s="31">
        <f t="shared" si="13"/>
        <v>0</v>
      </c>
      <c r="Q105" s="31">
        <f t="shared" si="13"/>
        <v>0</v>
      </c>
    </row>
    <row r="106" spans="1:17" ht="7.5" customHeight="1" hidden="1">
      <c r="A106" s="54" t="s">
        <v>73</v>
      </c>
      <c r="B106" s="37" t="s">
        <v>125</v>
      </c>
      <c r="C106" s="37" t="s">
        <v>46</v>
      </c>
      <c r="D106" s="37" t="s">
        <v>131</v>
      </c>
      <c r="E106" s="37" t="s">
        <v>34</v>
      </c>
      <c r="F106" s="37" t="s">
        <v>145</v>
      </c>
      <c r="G106" s="37" t="s">
        <v>161</v>
      </c>
      <c r="H106" s="37" t="s">
        <v>28</v>
      </c>
      <c r="I106" s="37" t="s">
        <v>123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133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133</v>
      </c>
      <c r="K107" s="33"/>
      <c r="L107" s="53">
        <f aca="true" t="shared" si="14" ref="L107:Q107">L108+L111</f>
        <v>0</v>
      </c>
      <c r="M107" s="53">
        <f t="shared" si="14"/>
        <v>0</v>
      </c>
      <c r="N107" s="53">
        <f t="shared" si="14"/>
        <v>0</v>
      </c>
      <c r="O107" s="53">
        <f t="shared" si="14"/>
        <v>0</v>
      </c>
      <c r="P107" s="53">
        <f t="shared" si="14"/>
        <v>0</v>
      </c>
      <c r="Q107" s="53">
        <f t="shared" si="14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5" ref="L108:Q108">L109+L110</f>
        <v>0</v>
      </c>
      <c r="M108" s="31">
        <f t="shared" si="15"/>
        <v>0</v>
      </c>
      <c r="N108" s="31">
        <f t="shared" si="15"/>
        <v>0</v>
      </c>
      <c r="O108" s="31">
        <f t="shared" si="15"/>
        <v>0</v>
      </c>
      <c r="P108" s="31">
        <f t="shared" si="15"/>
        <v>0</v>
      </c>
      <c r="Q108" s="31">
        <f t="shared" si="15"/>
        <v>0</v>
      </c>
    </row>
    <row r="109" spans="1:17" ht="135" hidden="1">
      <c r="A109" s="54" t="s">
        <v>75</v>
      </c>
      <c r="B109" s="37" t="s">
        <v>159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162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121</v>
      </c>
      <c r="G110" s="37" t="s">
        <v>161</v>
      </c>
      <c r="H110" s="37" t="s">
        <v>28</v>
      </c>
      <c r="I110" s="37">
        <v>430</v>
      </c>
      <c r="J110" s="33" t="s">
        <v>75</v>
      </c>
      <c r="K110" s="33" t="s">
        <v>186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134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134</v>
      </c>
      <c r="K111" s="33"/>
      <c r="L111" s="31">
        <f aca="true" t="shared" si="16" ref="L111:Q111">L112</f>
        <v>0</v>
      </c>
      <c r="M111" s="31">
        <f t="shared" si="16"/>
        <v>0</v>
      </c>
      <c r="N111" s="31">
        <f t="shared" si="16"/>
        <v>0</v>
      </c>
      <c r="O111" s="31">
        <f t="shared" si="16"/>
        <v>0</v>
      </c>
      <c r="P111" s="31">
        <f t="shared" si="16"/>
        <v>0</v>
      </c>
      <c r="Q111" s="31">
        <f t="shared" si="16"/>
        <v>0</v>
      </c>
    </row>
    <row r="112" spans="1:17" ht="180" hidden="1">
      <c r="A112" s="54" t="s">
        <v>76</v>
      </c>
      <c r="B112" s="37" t="s">
        <v>125</v>
      </c>
      <c r="C112" s="37">
        <v>1</v>
      </c>
      <c r="D112" s="37">
        <v>14</v>
      </c>
      <c r="E112" s="37" t="s">
        <v>61</v>
      </c>
      <c r="F112" s="37" t="s">
        <v>163</v>
      </c>
      <c r="G112" s="37" t="s">
        <v>161</v>
      </c>
      <c r="H112" s="37" t="s">
        <v>28</v>
      </c>
      <c r="I112" s="37">
        <v>430</v>
      </c>
      <c r="J112" s="33" t="s">
        <v>76</v>
      </c>
      <c r="K112" s="33" t="s">
        <v>162</v>
      </c>
      <c r="L112" s="31"/>
      <c r="M112" s="31"/>
      <c r="N112" s="31"/>
      <c r="O112" s="31"/>
      <c r="P112" s="31"/>
      <c r="Q112" s="31"/>
    </row>
    <row r="113" spans="1:17" ht="78" customHeight="1" hidden="1">
      <c r="A113" s="71" t="s">
        <v>212</v>
      </c>
      <c r="B113" s="37" t="s">
        <v>125</v>
      </c>
      <c r="C113" s="37" t="s">
        <v>46</v>
      </c>
      <c r="D113" s="37" t="s">
        <v>210</v>
      </c>
      <c r="E113" s="37" t="s">
        <v>34</v>
      </c>
      <c r="F113" s="37" t="s">
        <v>211</v>
      </c>
      <c r="G113" s="37" t="s">
        <v>161</v>
      </c>
      <c r="H113" s="37" t="s">
        <v>28</v>
      </c>
      <c r="I113" s="37" t="s">
        <v>241</v>
      </c>
      <c r="J113" s="33" t="s">
        <v>213</v>
      </c>
      <c r="K113" s="33" t="s">
        <v>186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222</v>
      </c>
      <c r="B114" s="37" t="s">
        <v>125</v>
      </c>
      <c r="C114" s="37" t="s">
        <v>46</v>
      </c>
      <c r="D114" s="37" t="s">
        <v>131</v>
      </c>
      <c r="E114" s="37" t="s">
        <v>34</v>
      </c>
      <c r="F114" s="37" t="s">
        <v>145</v>
      </c>
      <c r="G114" s="37" t="s">
        <v>161</v>
      </c>
      <c r="H114" s="37" t="s">
        <v>28</v>
      </c>
      <c r="I114" s="37" t="s">
        <v>220</v>
      </c>
      <c r="J114" s="33" t="s">
        <v>221</v>
      </c>
      <c r="K114" s="33" t="s">
        <v>186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136</v>
      </c>
      <c r="B115" s="38" t="s">
        <v>27</v>
      </c>
      <c r="C115" s="38">
        <v>1</v>
      </c>
      <c r="D115" s="38" t="s">
        <v>137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138</v>
      </c>
      <c r="K115" s="16"/>
      <c r="L115" s="35">
        <f>L116+L120+L119</f>
        <v>65.7</v>
      </c>
      <c r="M115" s="35">
        <f>M116+M120+M149+M119</f>
        <v>65.7</v>
      </c>
      <c r="N115" s="35">
        <f>N116+N120+N119</f>
        <v>65.7</v>
      </c>
      <c r="O115" s="35">
        <f aca="true" t="shared" si="17" ref="L115:Q115">O116+O120</f>
        <v>0</v>
      </c>
      <c r="P115" s="35">
        <f t="shared" si="17"/>
        <v>0</v>
      </c>
      <c r="Q115" s="35">
        <f t="shared" si="17"/>
        <v>0</v>
      </c>
    </row>
    <row r="116" spans="1:17" ht="41.25" customHeight="1">
      <c r="A116" s="55" t="s">
        <v>136</v>
      </c>
      <c r="B116" s="37" t="s">
        <v>27</v>
      </c>
      <c r="C116" s="37">
        <v>1</v>
      </c>
      <c r="D116" s="37" t="s">
        <v>137</v>
      </c>
      <c r="E116" s="37" t="s">
        <v>203</v>
      </c>
      <c r="F116" s="37" t="s">
        <v>27</v>
      </c>
      <c r="G116" s="37" t="s">
        <v>26</v>
      </c>
      <c r="H116" s="37" t="s">
        <v>28</v>
      </c>
      <c r="I116" s="37" t="s">
        <v>135</v>
      </c>
      <c r="J116" s="33" t="s">
        <v>77</v>
      </c>
      <c r="K116" s="33"/>
      <c r="L116" s="53">
        <f aca="true" t="shared" si="18" ref="L116:Q116">L117+L118</f>
        <v>1</v>
      </c>
      <c r="M116" s="53">
        <f t="shared" si="18"/>
        <v>1</v>
      </c>
      <c r="N116" s="53">
        <f t="shared" si="18"/>
        <v>1</v>
      </c>
      <c r="O116" s="53">
        <f t="shared" si="18"/>
        <v>0</v>
      </c>
      <c r="P116" s="53">
        <f t="shared" si="18"/>
        <v>0</v>
      </c>
      <c r="Q116" s="53">
        <f t="shared" si="18"/>
        <v>0</v>
      </c>
    </row>
    <row r="117" spans="1:17" ht="41.25" customHeight="1">
      <c r="A117" s="55" t="s">
        <v>136</v>
      </c>
      <c r="B117" s="37" t="s">
        <v>48</v>
      </c>
      <c r="C117" s="37">
        <v>1</v>
      </c>
      <c r="D117" s="37" t="s">
        <v>137</v>
      </c>
      <c r="E117" s="37" t="s">
        <v>34</v>
      </c>
      <c r="F117" s="37" t="s">
        <v>36</v>
      </c>
      <c r="G117" s="37" t="s">
        <v>34</v>
      </c>
      <c r="H117" s="37" t="s">
        <v>28</v>
      </c>
      <c r="I117" s="37" t="s">
        <v>135</v>
      </c>
      <c r="J117" s="33" t="s">
        <v>78</v>
      </c>
      <c r="K117" s="30" t="s">
        <v>31</v>
      </c>
      <c r="L117" s="31">
        <v>1</v>
      </c>
      <c r="M117" s="31"/>
      <c r="N117" s="31">
        <v>1</v>
      </c>
      <c r="O117" s="31"/>
      <c r="P117" s="31"/>
      <c r="Q117" s="31"/>
    </row>
    <row r="118" spans="1:17" ht="41.25" customHeight="1">
      <c r="A118" s="55" t="s">
        <v>136</v>
      </c>
      <c r="B118" s="37" t="s">
        <v>207</v>
      </c>
      <c r="C118" s="37">
        <v>1</v>
      </c>
      <c r="D118" s="37" t="s">
        <v>137</v>
      </c>
      <c r="E118" s="37" t="s">
        <v>161</v>
      </c>
      <c r="F118" s="37" t="s">
        <v>253</v>
      </c>
      <c r="G118" s="37" t="s">
        <v>30</v>
      </c>
      <c r="H118" s="37" t="s">
        <v>254</v>
      </c>
      <c r="I118" s="37" t="s">
        <v>135</v>
      </c>
      <c r="J118" s="33" t="s">
        <v>204</v>
      </c>
      <c r="K118" s="30" t="s">
        <v>31</v>
      </c>
      <c r="L118" s="31">
        <v>0</v>
      </c>
      <c r="M118" s="31">
        <v>1</v>
      </c>
      <c r="N118" s="31">
        <v>0</v>
      </c>
      <c r="O118" s="31">
        <v>0</v>
      </c>
      <c r="P118" s="31">
        <v>0</v>
      </c>
      <c r="Q118" s="31">
        <v>0</v>
      </c>
    </row>
    <row r="119" spans="1:17" ht="41.25" customHeight="1">
      <c r="A119" s="55" t="s">
        <v>249</v>
      </c>
      <c r="B119" s="37" t="s">
        <v>125</v>
      </c>
      <c r="C119" s="37" t="s">
        <v>46</v>
      </c>
      <c r="D119" s="37" t="s">
        <v>137</v>
      </c>
      <c r="E119" s="37" t="s">
        <v>161</v>
      </c>
      <c r="F119" s="37" t="s">
        <v>250</v>
      </c>
      <c r="G119" s="37" t="s">
        <v>161</v>
      </c>
      <c r="H119" s="37" t="s">
        <v>28</v>
      </c>
      <c r="I119" s="37" t="s">
        <v>135</v>
      </c>
      <c r="J119" s="33" t="s">
        <v>251</v>
      </c>
      <c r="K119" s="30" t="s">
        <v>31</v>
      </c>
      <c r="L119" s="31">
        <v>64.7</v>
      </c>
      <c r="M119" s="31">
        <v>64.7</v>
      </c>
      <c r="N119" s="31">
        <v>64.7</v>
      </c>
      <c r="O119" s="31"/>
      <c r="P119" s="31"/>
      <c r="Q119" s="31"/>
    </row>
    <row r="120" spans="1:17" ht="83.25" customHeight="1" hidden="1">
      <c r="A120" s="55" t="s">
        <v>136</v>
      </c>
      <c r="B120" s="37" t="s">
        <v>125</v>
      </c>
      <c r="C120" s="37">
        <v>1</v>
      </c>
      <c r="D120" s="37" t="s">
        <v>137</v>
      </c>
      <c r="E120" s="37" t="s">
        <v>149</v>
      </c>
      <c r="F120" s="37" t="s">
        <v>60</v>
      </c>
      <c r="G120" s="37" t="s">
        <v>161</v>
      </c>
      <c r="H120" s="37" t="s">
        <v>28</v>
      </c>
      <c r="I120" s="37" t="s">
        <v>135</v>
      </c>
      <c r="J120" s="33" t="s">
        <v>205</v>
      </c>
      <c r="K120" s="30" t="s">
        <v>31</v>
      </c>
      <c r="L120" s="53">
        <v>0</v>
      </c>
      <c r="M120" s="53">
        <v>0</v>
      </c>
      <c r="N120" s="53">
        <v>0</v>
      </c>
      <c r="O120" s="53">
        <f>O121</f>
        <v>0</v>
      </c>
      <c r="P120" s="53">
        <f>P121</f>
        <v>0</v>
      </c>
      <c r="Q120" s="53">
        <f>Q121</f>
        <v>0</v>
      </c>
    </row>
    <row r="121" spans="1:17" ht="81" customHeight="1" hidden="1">
      <c r="A121" s="55" t="s">
        <v>136</v>
      </c>
      <c r="B121" s="37" t="s">
        <v>207</v>
      </c>
      <c r="C121" s="37">
        <v>1</v>
      </c>
      <c r="D121" s="37" t="s">
        <v>137</v>
      </c>
      <c r="E121" s="37" t="s">
        <v>206</v>
      </c>
      <c r="F121" s="37" t="s">
        <v>42</v>
      </c>
      <c r="G121" s="37" t="s">
        <v>34</v>
      </c>
      <c r="H121" s="37" t="s">
        <v>28</v>
      </c>
      <c r="I121" s="37" t="s">
        <v>135</v>
      </c>
      <c r="J121" s="33" t="s">
        <v>208</v>
      </c>
      <c r="K121" s="33" t="s">
        <v>31</v>
      </c>
      <c r="L121" s="73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</row>
    <row r="122" spans="1:17" ht="10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135</v>
      </c>
      <c r="J122" s="33" t="s">
        <v>79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30" customHeight="1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33</v>
      </c>
      <c r="G123" s="37" t="s">
        <v>30</v>
      </c>
      <c r="H123" s="37" t="s">
        <v>28</v>
      </c>
      <c r="I123" s="37" t="s">
        <v>135</v>
      </c>
      <c r="J123" s="33" t="s">
        <v>79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136</v>
      </c>
      <c r="B124" s="37" t="s">
        <v>155</v>
      </c>
      <c r="C124" s="37">
        <v>1</v>
      </c>
      <c r="D124" s="37" t="s">
        <v>137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135</v>
      </c>
      <c r="J124" s="33" t="s">
        <v>80</v>
      </c>
      <c r="K124" s="33" t="s">
        <v>81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65</v>
      </c>
      <c r="F125" s="37" t="s">
        <v>36</v>
      </c>
      <c r="G125" s="37" t="s">
        <v>30</v>
      </c>
      <c r="H125" s="37" t="s">
        <v>28</v>
      </c>
      <c r="I125" s="37" t="s">
        <v>135</v>
      </c>
      <c r="J125" s="33" t="s">
        <v>80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20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140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82</v>
      </c>
      <c r="K126" s="33"/>
      <c r="L126" s="53">
        <f aca="true" t="shared" si="19" ref="L126:Q126">L127</f>
        <v>0</v>
      </c>
      <c r="M126" s="53">
        <f t="shared" si="19"/>
        <v>0</v>
      </c>
      <c r="N126" s="53">
        <f t="shared" si="19"/>
        <v>0</v>
      </c>
      <c r="O126" s="53">
        <f t="shared" si="19"/>
        <v>0</v>
      </c>
      <c r="P126" s="53">
        <f t="shared" si="19"/>
        <v>0</v>
      </c>
      <c r="Q126" s="53">
        <f t="shared" si="19"/>
        <v>0</v>
      </c>
    </row>
    <row r="127" spans="1:17" ht="90" hidden="1">
      <c r="A127" s="55" t="s">
        <v>136</v>
      </c>
      <c r="B127" s="37" t="s">
        <v>139</v>
      </c>
      <c r="C127" s="37">
        <v>1</v>
      </c>
      <c r="D127" s="37" t="s">
        <v>137</v>
      </c>
      <c r="E127" s="37" t="s">
        <v>140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83</v>
      </c>
      <c r="K127" s="33" t="s">
        <v>66</v>
      </c>
      <c r="L127" s="31"/>
      <c r="M127" s="31"/>
      <c r="N127" s="31"/>
      <c r="O127" s="31"/>
      <c r="P127" s="31"/>
      <c r="Q127" s="31"/>
    </row>
    <row r="128" spans="1:17" ht="4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141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84</v>
      </c>
      <c r="K128" s="33"/>
      <c r="L128" s="53">
        <f aca="true" t="shared" si="20" ref="L128:Q128">L129</f>
        <v>0</v>
      </c>
      <c r="M128" s="53">
        <f t="shared" si="20"/>
        <v>0</v>
      </c>
      <c r="N128" s="53">
        <f t="shared" si="20"/>
        <v>0</v>
      </c>
      <c r="O128" s="53">
        <f t="shared" si="20"/>
        <v>0</v>
      </c>
      <c r="P128" s="53">
        <f t="shared" si="20"/>
        <v>0</v>
      </c>
      <c r="Q128" s="53">
        <f t="shared" si="20"/>
        <v>0</v>
      </c>
    </row>
    <row r="129" spans="1:17" ht="14.25" customHeight="1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141</v>
      </c>
      <c r="F129" s="37" t="s">
        <v>60</v>
      </c>
      <c r="G129" s="37" t="s">
        <v>59</v>
      </c>
      <c r="H129" s="37" t="s">
        <v>28</v>
      </c>
      <c r="I129" s="37" t="s">
        <v>135</v>
      </c>
      <c r="J129" s="33" t="s">
        <v>85</v>
      </c>
      <c r="K129" s="33"/>
      <c r="L129" s="31"/>
      <c r="M129" s="31"/>
      <c r="N129" s="31"/>
      <c r="O129" s="31"/>
      <c r="P129" s="31"/>
      <c r="Q129" s="31"/>
    </row>
    <row r="130" spans="1:17" ht="105" hidden="1">
      <c r="A130" s="55" t="s">
        <v>136</v>
      </c>
      <c r="B130" s="37" t="s">
        <v>70</v>
      </c>
      <c r="C130" s="37">
        <v>1</v>
      </c>
      <c r="D130" s="37" t="s">
        <v>137</v>
      </c>
      <c r="E130" s="37" t="s">
        <v>141</v>
      </c>
      <c r="F130" s="37" t="s">
        <v>86</v>
      </c>
      <c r="G130" s="37" t="s">
        <v>59</v>
      </c>
      <c r="H130" s="37" t="s">
        <v>28</v>
      </c>
      <c r="I130" s="37" t="s">
        <v>135</v>
      </c>
      <c r="J130" s="33" t="s">
        <v>87</v>
      </c>
      <c r="K130" s="33" t="s">
        <v>71</v>
      </c>
      <c r="L130" s="31"/>
      <c r="M130" s="31"/>
      <c r="N130" s="31"/>
      <c r="O130" s="31"/>
      <c r="P130" s="31"/>
      <c r="Q130" s="31"/>
    </row>
    <row r="131" spans="1:17" ht="195" hidden="1">
      <c r="A131" s="55" t="s">
        <v>136</v>
      </c>
      <c r="B131" s="37" t="s">
        <v>27</v>
      </c>
      <c r="C131" s="37">
        <v>1</v>
      </c>
      <c r="D131" s="37" t="s">
        <v>137</v>
      </c>
      <c r="E131" s="37" t="s">
        <v>143</v>
      </c>
      <c r="F131" s="37" t="s">
        <v>27</v>
      </c>
      <c r="G131" s="37" t="s">
        <v>26</v>
      </c>
      <c r="H131" s="37" t="s">
        <v>28</v>
      </c>
      <c r="I131" s="37" t="s">
        <v>135</v>
      </c>
      <c r="J131" s="33" t="s">
        <v>88</v>
      </c>
      <c r="K131" s="33"/>
      <c r="L131" s="53">
        <f aca="true" t="shared" si="21" ref="L131:Q131">L132+L133+L134+L135+L136+L137+L138+L139+L140</f>
        <v>0</v>
      </c>
      <c r="M131" s="53">
        <f t="shared" si="21"/>
        <v>0</v>
      </c>
      <c r="N131" s="53">
        <f t="shared" si="21"/>
        <v>0</v>
      </c>
      <c r="O131" s="53">
        <f t="shared" si="21"/>
        <v>0</v>
      </c>
      <c r="P131" s="53">
        <f t="shared" si="21"/>
        <v>0</v>
      </c>
      <c r="Q131" s="53">
        <f t="shared" si="21"/>
        <v>0</v>
      </c>
    </row>
    <row r="132" spans="1:17" ht="10.5" customHeight="1" hidden="1">
      <c r="A132" s="55" t="s">
        <v>136</v>
      </c>
      <c r="B132" s="37" t="s">
        <v>118</v>
      </c>
      <c r="C132" s="37">
        <v>1</v>
      </c>
      <c r="D132" s="37" t="s">
        <v>137</v>
      </c>
      <c r="E132" s="37" t="s">
        <v>143</v>
      </c>
      <c r="F132" s="37" t="s">
        <v>33</v>
      </c>
      <c r="G132" s="37" t="s">
        <v>30</v>
      </c>
      <c r="H132" s="37" t="s">
        <v>28</v>
      </c>
      <c r="I132" s="37" t="s">
        <v>135</v>
      </c>
      <c r="J132" s="33" t="s">
        <v>89</v>
      </c>
      <c r="K132" s="33" t="s">
        <v>151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136</v>
      </c>
      <c r="B133" s="37" t="s">
        <v>118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151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91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92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136</v>
      </c>
      <c r="B135" s="37" t="s">
        <v>139</v>
      </c>
      <c r="C135" s="37">
        <v>1</v>
      </c>
      <c r="D135" s="37" t="s">
        <v>137</v>
      </c>
      <c r="E135" s="37" t="s">
        <v>143</v>
      </c>
      <c r="F135" s="37" t="s">
        <v>40</v>
      </c>
      <c r="G135" s="37" t="s">
        <v>30</v>
      </c>
      <c r="H135" s="37" t="s">
        <v>28</v>
      </c>
      <c r="I135" s="37" t="s">
        <v>135</v>
      </c>
      <c r="J135" s="33" t="s">
        <v>90</v>
      </c>
      <c r="K135" s="33" t="s">
        <v>66</v>
      </c>
      <c r="L135" s="31"/>
      <c r="M135" s="31"/>
      <c r="N135" s="31"/>
      <c r="O135" s="31"/>
      <c r="P135" s="31"/>
      <c r="Q135" s="31"/>
    </row>
    <row r="136" spans="1:17" ht="60" hidden="1">
      <c r="A136" s="55" t="s">
        <v>136</v>
      </c>
      <c r="B136" s="37" t="s">
        <v>120</v>
      </c>
      <c r="C136" s="37">
        <v>1</v>
      </c>
      <c r="D136" s="37" t="s">
        <v>137</v>
      </c>
      <c r="E136" s="37" t="s">
        <v>143</v>
      </c>
      <c r="F136" s="37" t="s">
        <v>40</v>
      </c>
      <c r="G136" s="37" t="s">
        <v>30</v>
      </c>
      <c r="H136" s="37" t="s">
        <v>28</v>
      </c>
      <c r="I136" s="37" t="s">
        <v>135</v>
      </c>
      <c r="J136" s="33" t="s">
        <v>90</v>
      </c>
      <c r="K136" s="33" t="s">
        <v>119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60</v>
      </c>
      <c r="G137" s="37" t="s">
        <v>30</v>
      </c>
      <c r="H137" s="37" t="s">
        <v>28</v>
      </c>
      <c r="I137" s="37" t="s">
        <v>135</v>
      </c>
      <c r="J137" s="33" t="s">
        <v>93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.5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143</v>
      </c>
      <c r="F138" s="37" t="s">
        <v>60</v>
      </c>
      <c r="G138" s="37" t="s">
        <v>30</v>
      </c>
      <c r="H138" s="37" t="s">
        <v>28</v>
      </c>
      <c r="I138" s="37" t="s">
        <v>135</v>
      </c>
      <c r="J138" s="33" t="s">
        <v>93</v>
      </c>
      <c r="K138" s="33" t="s">
        <v>81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136</v>
      </c>
      <c r="B139" s="37" t="s">
        <v>118</v>
      </c>
      <c r="C139" s="37">
        <v>1</v>
      </c>
      <c r="D139" s="37" t="s">
        <v>137</v>
      </c>
      <c r="E139" s="37" t="s">
        <v>143</v>
      </c>
      <c r="F139" s="37" t="s">
        <v>94</v>
      </c>
      <c r="G139" s="37" t="s">
        <v>30</v>
      </c>
      <c r="H139" s="37" t="s">
        <v>28</v>
      </c>
      <c r="I139" s="37" t="s">
        <v>135</v>
      </c>
      <c r="J139" s="33" t="s">
        <v>95</v>
      </c>
      <c r="K139" s="33" t="s">
        <v>151</v>
      </c>
      <c r="L139" s="31"/>
      <c r="M139" s="31"/>
      <c r="N139" s="31"/>
      <c r="O139" s="31"/>
      <c r="P139" s="31"/>
      <c r="Q139" s="31"/>
    </row>
    <row r="140" spans="1:17" ht="75" hidden="1">
      <c r="A140" s="55" t="s">
        <v>136</v>
      </c>
      <c r="B140" s="37" t="s">
        <v>96</v>
      </c>
      <c r="C140" s="37">
        <v>1</v>
      </c>
      <c r="D140" s="37" t="s">
        <v>137</v>
      </c>
      <c r="E140" s="37" t="s">
        <v>143</v>
      </c>
      <c r="F140" s="37" t="s">
        <v>94</v>
      </c>
      <c r="G140" s="37" t="s">
        <v>30</v>
      </c>
      <c r="H140" s="37" t="s">
        <v>28</v>
      </c>
      <c r="I140" s="37" t="s">
        <v>135</v>
      </c>
      <c r="J140" s="33" t="s">
        <v>95</v>
      </c>
      <c r="K140" s="44" t="s">
        <v>68</v>
      </c>
      <c r="L140" s="31"/>
      <c r="M140" s="31"/>
      <c r="N140" s="31"/>
      <c r="O140" s="31"/>
      <c r="P140" s="31"/>
      <c r="Q140" s="31"/>
    </row>
    <row r="141" spans="1:17" ht="3" customHeight="1" hidden="1">
      <c r="A141" s="55" t="s">
        <v>136</v>
      </c>
      <c r="B141" s="37" t="s">
        <v>155</v>
      </c>
      <c r="C141" s="37">
        <v>1</v>
      </c>
      <c r="D141" s="37" t="s">
        <v>137</v>
      </c>
      <c r="E141" s="37" t="s">
        <v>97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98</v>
      </c>
      <c r="K141" s="33" t="s">
        <v>81</v>
      </c>
      <c r="L141" s="53"/>
      <c r="M141" s="53"/>
      <c r="N141" s="53"/>
      <c r="O141" s="53"/>
      <c r="P141" s="53"/>
      <c r="Q141" s="53"/>
    </row>
    <row r="142" spans="1:17" ht="87.75" customHeight="1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97</v>
      </c>
      <c r="F142" s="37" t="s">
        <v>27</v>
      </c>
      <c r="G142" s="37" t="s">
        <v>30</v>
      </c>
      <c r="H142" s="37" t="s">
        <v>28</v>
      </c>
      <c r="I142" s="37" t="s">
        <v>135</v>
      </c>
      <c r="J142" s="33" t="s">
        <v>98</v>
      </c>
      <c r="K142" s="33" t="s">
        <v>66</v>
      </c>
      <c r="L142" s="53"/>
      <c r="M142" s="53"/>
      <c r="N142" s="53"/>
      <c r="O142" s="53"/>
      <c r="P142" s="53"/>
      <c r="Q142" s="53"/>
    </row>
    <row r="143" spans="1:17" ht="45" hidden="1">
      <c r="A143" s="55" t="s">
        <v>136</v>
      </c>
      <c r="B143" s="37" t="s">
        <v>27</v>
      </c>
      <c r="C143" s="37">
        <v>1</v>
      </c>
      <c r="D143" s="37" t="s">
        <v>137</v>
      </c>
      <c r="E143" s="37" t="s">
        <v>147</v>
      </c>
      <c r="F143" s="37" t="s">
        <v>27</v>
      </c>
      <c r="G143" s="37" t="s">
        <v>30</v>
      </c>
      <c r="H143" s="37" t="s">
        <v>28</v>
      </c>
      <c r="I143" s="37" t="s">
        <v>135</v>
      </c>
      <c r="J143" s="33" t="s">
        <v>99</v>
      </c>
      <c r="K143" s="33"/>
      <c r="L143" s="53"/>
      <c r="M143" s="53"/>
      <c r="N143" s="53"/>
      <c r="O143" s="53"/>
      <c r="P143" s="53"/>
      <c r="Q143" s="53"/>
    </row>
    <row r="144" spans="1:17" ht="42" customHeight="1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147</v>
      </c>
      <c r="F144" s="37" t="s">
        <v>33</v>
      </c>
      <c r="G144" s="37" t="s">
        <v>30</v>
      </c>
      <c r="H144" s="37" t="s">
        <v>28</v>
      </c>
      <c r="I144" s="37" t="s">
        <v>135</v>
      </c>
      <c r="J144" s="33" t="s">
        <v>100</v>
      </c>
      <c r="K144" s="33"/>
      <c r="L144" s="31"/>
      <c r="M144" s="31"/>
      <c r="N144" s="31"/>
      <c r="O144" s="31"/>
      <c r="P144" s="31"/>
      <c r="Q144" s="31"/>
    </row>
    <row r="145" spans="1:17" ht="90" hidden="1">
      <c r="A145" s="55" t="s">
        <v>136</v>
      </c>
      <c r="B145" s="37" t="s">
        <v>139</v>
      </c>
      <c r="C145" s="37">
        <v>1</v>
      </c>
      <c r="D145" s="37" t="s">
        <v>137</v>
      </c>
      <c r="E145" s="37" t="s">
        <v>147</v>
      </c>
      <c r="F145" s="37" t="s">
        <v>35</v>
      </c>
      <c r="G145" s="37" t="s">
        <v>30</v>
      </c>
      <c r="H145" s="37" t="s">
        <v>28</v>
      </c>
      <c r="I145" s="37" t="s">
        <v>135</v>
      </c>
      <c r="J145" s="33" t="s">
        <v>101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45" hidden="1">
      <c r="A146" s="55" t="s">
        <v>136</v>
      </c>
      <c r="B146" s="37" t="s">
        <v>139</v>
      </c>
      <c r="C146" s="37">
        <v>1</v>
      </c>
      <c r="D146" s="37" t="s">
        <v>137</v>
      </c>
      <c r="E146" s="37" t="s">
        <v>147</v>
      </c>
      <c r="F146" s="37" t="s">
        <v>40</v>
      </c>
      <c r="G146" s="37" t="s">
        <v>30</v>
      </c>
      <c r="H146" s="37" t="s">
        <v>28</v>
      </c>
      <c r="I146" s="37" t="s">
        <v>135</v>
      </c>
      <c r="J146" s="33" t="s">
        <v>102</v>
      </c>
      <c r="K146" s="33" t="s">
        <v>66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27</v>
      </c>
      <c r="C147" s="37">
        <v>1</v>
      </c>
      <c r="D147" s="37" t="s">
        <v>137</v>
      </c>
      <c r="E147" s="37" t="s">
        <v>149</v>
      </c>
      <c r="F147" s="37" t="s">
        <v>27</v>
      </c>
      <c r="G147" s="37" t="s">
        <v>26</v>
      </c>
      <c r="H147" s="37" t="s">
        <v>28</v>
      </c>
      <c r="I147" s="37" t="s">
        <v>135</v>
      </c>
      <c r="J147" s="33" t="s">
        <v>103</v>
      </c>
      <c r="K147" s="33"/>
      <c r="L147" s="53">
        <f aca="true" t="shared" si="22" ref="L147:Q147">L148+L149</f>
        <v>0</v>
      </c>
      <c r="M147" s="53">
        <f t="shared" si="22"/>
        <v>0</v>
      </c>
      <c r="N147" s="53">
        <f t="shared" si="22"/>
        <v>0</v>
      </c>
      <c r="O147" s="53">
        <f t="shared" si="22"/>
        <v>0</v>
      </c>
      <c r="P147" s="53">
        <f t="shared" si="22"/>
        <v>0</v>
      </c>
      <c r="Q147" s="53">
        <f t="shared" si="22"/>
        <v>0</v>
      </c>
    </row>
    <row r="148" spans="1:17" ht="7.5" customHeight="1" hidden="1">
      <c r="A148" s="55" t="s">
        <v>136</v>
      </c>
      <c r="B148" s="37" t="s">
        <v>144</v>
      </c>
      <c r="C148" s="37">
        <v>1</v>
      </c>
      <c r="D148" s="37" t="s">
        <v>137</v>
      </c>
      <c r="E148" s="37" t="s">
        <v>149</v>
      </c>
      <c r="F148" s="37" t="s">
        <v>60</v>
      </c>
      <c r="G148" s="37" t="s">
        <v>59</v>
      </c>
      <c r="H148" s="37" t="s">
        <v>28</v>
      </c>
      <c r="I148" s="37" t="s">
        <v>135</v>
      </c>
      <c r="J148" s="33" t="s">
        <v>104</v>
      </c>
      <c r="K148" s="33" t="s">
        <v>105</v>
      </c>
      <c r="L148" s="31"/>
      <c r="M148" s="31"/>
      <c r="N148" s="31"/>
      <c r="O148" s="31"/>
      <c r="P148" s="31"/>
      <c r="Q148" s="31"/>
    </row>
    <row r="149" spans="1:17" ht="105" hidden="1">
      <c r="A149" s="55" t="s">
        <v>136</v>
      </c>
      <c r="B149" s="37" t="s">
        <v>150</v>
      </c>
      <c r="C149" s="37">
        <v>1</v>
      </c>
      <c r="D149" s="37" t="s">
        <v>137</v>
      </c>
      <c r="E149" s="37" t="s">
        <v>149</v>
      </c>
      <c r="F149" s="37" t="s">
        <v>60</v>
      </c>
      <c r="G149" s="37" t="s">
        <v>161</v>
      </c>
      <c r="H149" s="37" t="s">
        <v>28</v>
      </c>
      <c r="I149" s="37" t="s">
        <v>135</v>
      </c>
      <c r="J149" s="33" t="s">
        <v>224</v>
      </c>
      <c r="K149" s="33" t="s">
        <v>126</v>
      </c>
      <c r="L149" s="31">
        <v>0</v>
      </c>
      <c r="M149" s="31">
        <v>0</v>
      </c>
      <c r="N149" s="31">
        <v>0</v>
      </c>
      <c r="O149" s="31"/>
      <c r="P149" s="31"/>
      <c r="Q149" s="31"/>
    </row>
    <row r="150" spans="1:17" ht="26.25" customHeight="1" hidden="1">
      <c r="A150" s="55" t="s">
        <v>136</v>
      </c>
      <c r="B150" s="37" t="s">
        <v>91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92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155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81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136</v>
      </c>
      <c r="B152" s="37" t="s">
        <v>139</v>
      </c>
      <c r="C152" s="37">
        <v>1</v>
      </c>
      <c r="D152" s="37" t="s">
        <v>137</v>
      </c>
      <c r="E152" s="37" t="s">
        <v>106</v>
      </c>
      <c r="F152" s="37" t="s">
        <v>27</v>
      </c>
      <c r="G152" s="37" t="s">
        <v>30</v>
      </c>
      <c r="H152" s="37" t="s">
        <v>28</v>
      </c>
      <c r="I152" s="37" t="s">
        <v>135</v>
      </c>
      <c r="J152" s="33" t="s">
        <v>107</v>
      </c>
      <c r="K152" s="33" t="s">
        <v>66</v>
      </c>
      <c r="L152" s="53"/>
      <c r="M152" s="53"/>
      <c r="N152" s="53"/>
      <c r="O152" s="53"/>
      <c r="P152" s="53"/>
      <c r="Q152" s="53"/>
    </row>
    <row r="153" spans="1:17" ht="105" hidden="1">
      <c r="A153" s="55" t="s">
        <v>136</v>
      </c>
      <c r="B153" s="37" t="s">
        <v>157</v>
      </c>
      <c r="C153" s="37">
        <v>1</v>
      </c>
      <c r="D153" s="37" t="s">
        <v>137</v>
      </c>
      <c r="E153" s="37" t="s">
        <v>106</v>
      </c>
      <c r="F153" s="37" t="s">
        <v>27</v>
      </c>
      <c r="G153" s="37" t="s">
        <v>30</v>
      </c>
      <c r="H153" s="37" t="s">
        <v>28</v>
      </c>
      <c r="I153" s="37" t="s">
        <v>135</v>
      </c>
      <c r="J153" s="33" t="s">
        <v>107</v>
      </c>
      <c r="K153" s="33" t="s">
        <v>158</v>
      </c>
      <c r="L153" s="53"/>
      <c r="M153" s="53"/>
      <c r="N153" s="53"/>
      <c r="O153" s="53"/>
      <c r="P153" s="53"/>
      <c r="Q153" s="53"/>
    </row>
    <row r="154" spans="1:17" ht="45" hidden="1">
      <c r="A154" s="55" t="s">
        <v>136</v>
      </c>
      <c r="B154" s="37" t="s">
        <v>27</v>
      </c>
      <c r="C154" s="37">
        <v>1</v>
      </c>
      <c r="D154" s="37" t="s">
        <v>137</v>
      </c>
      <c r="E154" s="37" t="s">
        <v>153</v>
      </c>
      <c r="F154" s="37" t="s">
        <v>27</v>
      </c>
      <c r="G154" s="37" t="s">
        <v>26</v>
      </c>
      <c r="H154" s="37" t="s">
        <v>28</v>
      </c>
      <c r="I154" s="37" t="s">
        <v>135</v>
      </c>
      <c r="J154" s="33" t="s">
        <v>108</v>
      </c>
      <c r="K154" s="33"/>
      <c r="L154" s="53"/>
      <c r="M154" s="53"/>
      <c r="N154" s="53"/>
      <c r="O154" s="53"/>
      <c r="P154" s="53"/>
      <c r="Q154" s="53"/>
    </row>
    <row r="155" spans="1:17" ht="0.75" customHeight="1" hidden="1">
      <c r="A155" s="55" t="s">
        <v>136</v>
      </c>
      <c r="B155" s="37" t="s">
        <v>118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151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136</v>
      </c>
      <c r="B156" s="37" t="s">
        <v>91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92</v>
      </c>
      <c r="L156" s="31"/>
      <c r="M156" s="31"/>
      <c r="N156" s="31"/>
      <c r="O156" s="31"/>
      <c r="P156" s="31"/>
      <c r="Q156" s="31"/>
    </row>
    <row r="157" spans="1:17" ht="75" hidden="1">
      <c r="A157" s="55" t="s">
        <v>136</v>
      </c>
      <c r="B157" s="37" t="s">
        <v>152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154</v>
      </c>
      <c r="L157" s="31"/>
      <c r="M157" s="31"/>
      <c r="N157" s="31"/>
      <c r="O157" s="31"/>
      <c r="P157" s="31"/>
      <c r="Q157" s="31"/>
    </row>
    <row r="158" spans="1:17" ht="120" hidden="1">
      <c r="A158" s="55" t="s">
        <v>136</v>
      </c>
      <c r="B158" s="37" t="s">
        <v>146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148</v>
      </c>
      <c r="L158" s="31"/>
      <c r="M158" s="31"/>
      <c r="N158" s="31"/>
      <c r="O158" s="31"/>
      <c r="P158" s="31"/>
      <c r="Q158" s="31"/>
    </row>
    <row r="159" spans="1:17" ht="17.25" customHeight="1" hidden="1">
      <c r="A159" s="55" t="s">
        <v>136</v>
      </c>
      <c r="B159" s="37" t="s">
        <v>155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81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139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66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157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158</v>
      </c>
      <c r="L161" s="31"/>
      <c r="M161" s="31"/>
      <c r="N161" s="31"/>
      <c r="O161" s="31"/>
      <c r="P161" s="31"/>
      <c r="Q161" s="31"/>
    </row>
    <row r="162" spans="1:17" ht="19.5" customHeight="1" hidden="1">
      <c r="A162" s="55" t="s">
        <v>136</v>
      </c>
      <c r="B162" s="37" t="s">
        <v>69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127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142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128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166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124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167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129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136</v>
      </c>
      <c r="B166" s="37" t="s">
        <v>120</v>
      </c>
      <c r="C166" s="37">
        <v>1</v>
      </c>
      <c r="D166" s="37" t="s">
        <v>137</v>
      </c>
      <c r="E166" s="37" t="s">
        <v>153</v>
      </c>
      <c r="F166" s="37" t="s">
        <v>60</v>
      </c>
      <c r="G166" s="37" t="s">
        <v>59</v>
      </c>
      <c r="H166" s="37" t="s">
        <v>28</v>
      </c>
      <c r="I166" s="37" t="s">
        <v>135</v>
      </c>
      <c r="J166" s="33" t="s">
        <v>109</v>
      </c>
      <c r="K166" s="33" t="s">
        <v>119</v>
      </c>
      <c r="L166" s="31"/>
      <c r="M166" s="31"/>
      <c r="N166" s="31"/>
      <c r="O166" s="31"/>
      <c r="P166" s="31"/>
      <c r="Q166" s="31"/>
    </row>
    <row r="167" spans="1:17" ht="60" hidden="1">
      <c r="A167" s="55" t="s">
        <v>136</v>
      </c>
      <c r="B167" s="37" t="s">
        <v>159</v>
      </c>
      <c r="C167" s="37">
        <v>1</v>
      </c>
      <c r="D167" s="37" t="s">
        <v>137</v>
      </c>
      <c r="E167" s="37" t="s">
        <v>153</v>
      </c>
      <c r="F167" s="37" t="s">
        <v>60</v>
      </c>
      <c r="G167" s="37" t="s">
        <v>59</v>
      </c>
      <c r="H167" s="37" t="s">
        <v>28</v>
      </c>
      <c r="I167" s="37" t="s">
        <v>135</v>
      </c>
      <c r="J167" s="33" t="s">
        <v>109</v>
      </c>
      <c r="K167" s="33" t="s">
        <v>162</v>
      </c>
      <c r="L167" s="31"/>
      <c r="M167" s="31"/>
      <c r="N167" s="31"/>
      <c r="O167" s="31"/>
      <c r="P167" s="31"/>
      <c r="Q167" s="31"/>
    </row>
    <row r="168" spans="1:17" s="25" customFormat="1" ht="45" hidden="1">
      <c r="A168" s="56" t="s">
        <v>168</v>
      </c>
      <c r="B168" s="38" t="s">
        <v>27</v>
      </c>
      <c r="C168" s="38" t="s">
        <v>46</v>
      </c>
      <c r="D168" s="38" t="s">
        <v>169</v>
      </c>
      <c r="E168" s="38" t="s">
        <v>26</v>
      </c>
      <c r="F168" s="38" t="s">
        <v>27</v>
      </c>
      <c r="G168" s="38" t="s">
        <v>26</v>
      </c>
      <c r="H168" s="38" t="s">
        <v>28</v>
      </c>
      <c r="I168" s="38" t="s">
        <v>27</v>
      </c>
      <c r="J168" s="34"/>
      <c r="K168" s="34"/>
      <c r="L168" s="35">
        <f>L169</f>
        <v>0</v>
      </c>
      <c r="M168" s="35">
        <v>0</v>
      </c>
      <c r="N168" s="35">
        <f>N169</f>
        <v>0</v>
      </c>
      <c r="O168" s="35"/>
      <c r="P168" s="35"/>
      <c r="Q168" s="35"/>
    </row>
    <row r="169" spans="1:17" ht="30" hidden="1">
      <c r="A169" s="57" t="s">
        <v>170</v>
      </c>
      <c r="B169" s="37" t="s">
        <v>27</v>
      </c>
      <c r="C169" s="37" t="s">
        <v>46</v>
      </c>
      <c r="D169" s="37" t="s">
        <v>169</v>
      </c>
      <c r="E169" s="37" t="s">
        <v>30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170</v>
      </c>
      <c r="K169" s="36"/>
      <c r="L169" s="53">
        <f aca="true" t="shared" si="23" ref="L169:Q169">L170+L171</f>
        <v>0</v>
      </c>
      <c r="M169" s="53">
        <f t="shared" si="23"/>
        <v>0</v>
      </c>
      <c r="N169" s="53">
        <f t="shared" si="23"/>
        <v>0</v>
      </c>
      <c r="O169" s="53">
        <f t="shared" si="23"/>
        <v>0</v>
      </c>
      <c r="P169" s="53">
        <f t="shared" si="23"/>
        <v>0</v>
      </c>
      <c r="Q169" s="53">
        <f t="shared" si="23"/>
        <v>0</v>
      </c>
    </row>
    <row r="170" spans="1:17" ht="90" hidden="1">
      <c r="A170" s="57" t="s">
        <v>110</v>
      </c>
      <c r="B170" s="37" t="s">
        <v>111</v>
      </c>
      <c r="C170" s="37" t="s">
        <v>46</v>
      </c>
      <c r="D170" s="37" t="s">
        <v>169</v>
      </c>
      <c r="E170" s="37" t="s">
        <v>30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110</v>
      </c>
      <c r="K170" s="33" t="s">
        <v>112</v>
      </c>
      <c r="L170" s="31"/>
      <c r="M170" s="31"/>
      <c r="N170" s="31"/>
      <c r="O170" s="31"/>
      <c r="P170" s="31"/>
      <c r="Q170" s="31"/>
    </row>
    <row r="171" spans="1:17" ht="75" hidden="1">
      <c r="A171" s="57" t="s">
        <v>223</v>
      </c>
      <c r="B171" s="37" t="s">
        <v>125</v>
      </c>
      <c r="C171" s="37" t="s">
        <v>46</v>
      </c>
      <c r="D171" s="37" t="s">
        <v>169</v>
      </c>
      <c r="E171" s="37" t="s">
        <v>30</v>
      </c>
      <c r="F171" s="37" t="s">
        <v>60</v>
      </c>
      <c r="G171" s="37" t="s">
        <v>161</v>
      </c>
      <c r="H171" s="37" t="s">
        <v>28</v>
      </c>
      <c r="I171" s="37" t="s">
        <v>171</v>
      </c>
      <c r="J171" s="33" t="s">
        <v>223</v>
      </c>
      <c r="K171" s="33" t="s">
        <v>186</v>
      </c>
      <c r="L171" s="31">
        <v>0</v>
      </c>
      <c r="M171" s="73">
        <v>0</v>
      </c>
      <c r="N171" s="31">
        <v>0</v>
      </c>
      <c r="O171" s="31"/>
      <c r="P171" s="31"/>
      <c r="Q171" s="31"/>
    </row>
    <row r="172" spans="1:17" ht="30" hidden="1">
      <c r="A172" s="57" t="s">
        <v>172</v>
      </c>
      <c r="B172" s="37" t="s">
        <v>27</v>
      </c>
      <c r="C172" s="37" t="s">
        <v>46</v>
      </c>
      <c r="D172" s="37" t="s">
        <v>169</v>
      </c>
      <c r="E172" s="37" t="s">
        <v>59</v>
      </c>
      <c r="F172" s="37" t="s">
        <v>27</v>
      </c>
      <c r="G172" s="37" t="s">
        <v>26</v>
      </c>
      <c r="H172" s="37" t="s">
        <v>28</v>
      </c>
      <c r="I172" s="37" t="s">
        <v>171</v>
      </c>
      <c r="J172" s="33" t="s">
        <v>172</v>
      </c>
      <c r="K172" s="36"/>
      <c r="L172" s="53">
        <f aca="true" t="shared" si="24" ref="L172:Q172">L173+L174</f>
        <v>0</v>
      </c>
      <c r="M172" s="53">
        <f t="shared" si="24"/>
        <v>0</v>
      </c>
      <c r="N172" s="53">
        <f t="shared" si="24"/>
        <v>0</v>
      </c>
      <c r="O172" s="53">
        <f t="shared" si="24"/>
        <v>0</v>
      </c>
      <c r="P172" s="53">
        <f t="shared" si="24"/>
        <v>0</v>
      </c>
      <c r="Q172" s="53">
        <f t="shared" si="24"/>
        <v>0</v>
      </c>
    </row>
    <row r="173" spans="1:17" ht="60" hidden="1">
      <c r="A173" s="57" t="s">
        <v>113</v>
      </c>
      <c r="B173" s="37" t="s">
        <v>159</v>
      </c>
      <c r="C173" s="37" t="s">
        <v>46</v>
      </c>
      <c r="D173" s="37" t="s">
        <v>169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171</v>
      </c>
      <c r="J173" s="33" t="s">
        <v>113</v>
      </c>
      <c r="K173" s="33" t="s">
        <v>162</v>
      </c>
      <c r="L173" s="31"/>
      <c r="M173" s="31"/>
      <c r="N173" s="31"/>
      <c r="O173" s="31"/>
      <c r="P173" s="31"/>
      <c r="Q173" s="31"/>
    </row>
    <row r="174" spans="1:17" ht="60" hidden="1">
      <c r="A174" s="57" t="s">
        <v>113</v>
      </c>
      <c r="B174" s="37" t="s">
        <v>70</v>
      </c>
      <c r="C174" s="37" t="s">
        <v>46</v>
      </c>
      <c r="D174" s="37" t="s">
        <v>169</v>
      </c>
      <c r="E174" s="37" t="s">
        <v>59</v>
      </c>
      <c r="F174" s="37" t="s">
        <v>60</v>
      </c>
      <c r="G174" s="37" t="s">
        <v>59</v>
      </c>
      <c r="H174" s="37" t="s">
        <v>28</v>
      </c>
      <c r="I174" s="37" t="s">
        <v>171</v>
      </c>
      <c r="J174" s="33" t="s">
        <v>113</v>
      </c>
      <c r="K174" s="33" t="s">
        <v>71</v>
      </c>
      <c r="L174" s="31"/>
      <c r="M174" s="31"/>
      <c r="N174" s="31"/>
      <c r="O174" s="31"/>
      <c r="P174" s="31"/>
      <c r="Q174" s="31"/>
    </row>
    <row r="175" spans="1:17" s="64" customFormat="1" ht="30.75">
      <c r="A175" s="75" t="s">
        <v>173</v>
      </c>
      <c r="B175" s="76" t="s">
        <v>27</v>
      </c>
      <c r="C175" s="77">
        <v>2</v>
      </c>
      <c r="D175" s="76" t="s">
        <v>26</v>
      </c>
      <c r="E175" s="76" t="s">
        <v>26</v>
      </c>
      <c r="F175" s="76" t="s">
        <v>27</v>
      </c>
      <c r="G175" s="76" t="s">
        <v>26</v>
      </c>
      <c r="H175" s="76" t="s">
        <v>28</v>
      </c>
      <c r="I175" s="76" t="s">
        <v>27</v>
      </c>
      <c r="J175" s="75" t="s">
        <v>173</v>
      </c>
      <c r="K175" s="75"/>
      <c r="L175" s="78">
        <f>L176</f>
        <v>19091.4</v>
      </c>
      <c r="M175" s="78">
        <f>SUM(M176+M199)</f>
        <v>1718.81</v>
      </c>
      <c r="N175" s="78">
        <f>SUM(N176+N199)</f>
        <v>19091.4</v>
      </c>
      <c r="O175" s="78">
        <f>SUM(O176+O199)+O180</f>
        <v>4292.5</v>
      </c>
      <c r="P175" s="78">
        <f>SUM(P176+P199)+P180</f>
        <v>12190.699999999999</v>
      </c>
      <c r="Q175" s="78">
        <f>SUM(Q176+Q199)+Q180</f>
        <v>12190.699999999999</v>
      </c>
    </row>
    <row r="176" spans="1:17" s="64" customFormat="1" ht="108.75">
      <c r="A176" s="65" t="s">
        <v>174</v>
      </c>
      <c r="B176" s="62" t="s">
        <v>27</v>
      </c>
      <c r="C176" s="63">
        <v>2</v>
      </c>
      <c r="D176" s="62" t="s">
        <v>34</v>
      </c>
      <c r="E176" s="62" t="s">
        <v>26</v>
      </c>
      <c r="F176" s="62" t="s">
        <v>27</v>
      </c>
      <c r="G176" s="62" t="s">
        <v>26</v>
      </c>
      <c r="H176" s="62" t="s">
        <v>28</v>
      </c>
      <c r="I176" s="62" t="s">
        <v>27</v>
      </c>
      <c r="J176" s="65" t="s">
        <v>174</v>
      </c>
      <c r="K176" s="65"/>
      <c r="L176" s="67">
        <f>L178+L179+L182+L185+L186+L180+L181</f>
        <v>19091.4</v>
      </c>
      <c r="M176" s="67">
        <f>M178+M179+M182+M185+M186+M180+M181</f>
        <v>1718.81</v>
      </c>
      <c r="N176" s="67">
        <f>N178+N179+N182+N185+N186+N180+N181</f>
        <v>19091.4</v>
      </c>
      <c r="O176" s="67">
        <f>O178+O179+O182+O185+O186</f>
        <v>491.85</v>
      </c>
      <c r="P176" s="67">
        <f>P178+P179+P182+P185+P186</f>
        <v>492.3</v>
      </c>
      <c r="Q176" s="67">
        <f>Q178+Q179+Q182+Q185+Q186</f>
        <v>492.3</v>
      </c>
    </row>
    <row r="177" spans="1:17" s="8" customFormat="1" ht="75" hidden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30</v>
      </c>
      <c r="F177" s="37" t="s">
        <v>1</v>
      </c>
      <c r="G177" s="37" t="s">
        <v>161</v>
      </c>
      <c r="H177" s="37" t="s">
        <v>28</v>
      </c>
      <c r="I177" s="37" t="s">
        <v>2</v>
      </c>
      <c r="J177" s="33" t="s">
        <v>187</v>
      </c>
      <c r="K177" s="33" t="s">
        <v>188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143</v>
      </c>
      <c r="F178" s="37" t="s">
        <v>236</v>
      </c>
      <c r="G178" s="37" t="s">
        <v>161</v>
      </c>
      <c r="H178" s="37" t="s">
        <v>28</v>
      </c>
      <c r="I178" s="37" t="s">
        <v>229</v>
      </c>
      <c r="J178" s="33" t="s">
        <v>237</v>
      </c>
      <c r="K178" s="33" t="s">
        <v>188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195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33" t="s">
        <v>189</v>
      </c>
      <c r="K179" s="33" t="s">
        <v>4</v>
      </c>
      <c r="L179" s="79">
        <v>12153.7</v>
      </c>
      <c r="M179" s="79">
        <v>0</v>
      </c>
      <c r="N179" s="66">
        <v>12153.7</v>
      </c>
      <c r="O179" s="66">
        <v>0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228</v>
      </c>
      <c r="F180" s="37" t="s">
        <v>1</v>
      </c>
      <c r="G180" s="37" t="s">
        <v>161</v>
      </c>
      <c r="H180" s="37" t="s">
        <v>28</v>
      </c>
      <c r="I180" s="37" t="s">
        <v>229</v>
      </c>
      <c r="J180" s="80" t="s">
        <v>227</v>
      </c>
      <c r="K180" s="33" t="s">
        <v>4</v>
      </c>
      <c r="L180" s="66">
        <v>6464.2</v>
      </c>
      <c r="M180" s="66">
        <v>1616.1</v>
      </c>
      <c r="N180" s="66">
        <v>6464.2</v>
      </c>
      <c r="O180" s="66">
        <v>3800.65</v>
      </c>
      <c r="P180" s="66">
        <v>11698.4</v>
      </c>
      <c r="Q180" s="66">
        <v>11698.4</v>
      </c>
    </row>
    <row r="181" spans="1:17" s="8" customFormat="1" ht="55.5" customHeight="1">
      <c r="A181" s="33" t="s">
        <v>235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161</v>
      </c>
      <c r="H181" s="37" t="s">
        <v>28</v>
      </c>
      <c r="I181" s="37" t="s">
        <v>229</v>
      </c>
      <c r="J181" s="80" t="s">
        <v>235</v>
      </c>
      <c r="K181" s="33" t="s">
        <v>186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147</v>
      </c>
      <c r="F182" s="37" t="s">
        <v>27</v>
      </c>
      <c r="G182" s="37" t="s">
        <v>26</v>
      </c>
      <c r="H182" s="37" t="s">
        <v>28</v>
      </c>
      <c r="I182" s="37" t="s">
        <v>229</v>
      </c>
      <c r="J182" s="33" t="s">
        <v>198</v>
      </c>
      <c r="K182" s="33" t="s">
        <v>186</v>
      </c>
      <c r="L182" s="68">
        <f aca="true" t="shared" si="25" ref="L182:Q182">L183+L184</f>
        <v>428.5</v>
      </c>
      <c r="M182" s="68">
        <f t="shared" si="25"/>
        <v>102.71</v>
      </c>
      <c r="N182" s="68">
        <f t="shared" si="25"/>
        <v>428.5</v>
      </c>
      <c r="O182" s="68">
        <f t="shared" si="25"/>
        <v>446.85</v>
      </c>
      <c r="P182" s="68">
        <f t="shared" si="25"/>
        <v>447.3</v>
      </c>
      <c r="Q182" s="68">
        <f t="shared" si="25"/>
        <v>447.3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147</v>
      </c>
      <c r="F183" s="37" t="s">
        <v>5</v>
      </c>
      <c r="G183" s="37" t="s">
        <v>161</v>
      </c>
      <c r="H183" s="37" t="s">
        <v>28</v>
      </c>
      <c r="I183" s="37" t="s">
        <v>229</v>
      </c>
      <c r="J183" s="33" t="s">
        <v>191</v>
      </c>
      <c r="K183" s="33" t="s">
        <v>186</v>
      </c>
      <c r="L183" s="79">
        <v>3.8</v>
      </c>
      <c r="M183" s="79">
        <v>3.8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193</v>
      </c>
      <c r="F184" s="37" t="s">
        <v>194</v>
      </c>
      <c r="G184" s="37" t="s">
        <v>161</v>
      </c>
      <c r="H184" s="37" t="s">
        <v>28</v>
      </c>
      <c r="I184" s="37" t="s">
        <v>229</v>
      </c>
      <c r="J184" s="33" t="s">
        <v>190</v>
      </c>
      <c r="K184" s="33" t="s">
        <v>186</v>
      </c>
      <c r="L184" s="79">
        <v>424.7</v>
      </c>
      <c r="M184" s="79">
        <v>98.91</v>
      </c>
      <c r="N184" s="66">
        <v>424.7</v>
      </c>
      <c r="O184" s="66">
        <v>443.05</v>
      </c>
      <c r="P184" s="66">
        <v>443.5</v>
      </c>
      <c r="Q184" s="66">
        <v>443.5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197</v>
      </c>
      <c r="F185" s="37" t="s">
        <v>35</v>
      </c>
      <c r="G185" s="37" t="s">
        <v>161</v>
      </c>
      <c r="H185" s="37" t="s">
        <v>28</v>
      </c>
      <c r="I185" s="37" t="s">
        <v>229</v>
      </c>
      <c r="J185" s="70" t="s">
        <v>196</v>
      </c>
      <c r="K185" s="33" t="s">
        <v>186</v>
      </c>
      <c r="L185" s="79">
        <v>45</v>
      </c>
      <c r="M185" s="79">
        <v>0</v>
      </c>
      <c r="N185" s="66">
        <v>45</v>
      </c>
      <c r="O185" s="66">
        <v>45</v>
      </c>
      <c r="P185" s="66">
        <v>45</v>
      </c>
      <c r="Q185" s="66">
        <v>45</v>
      </c>
    </row>
    <row r="186" spans="1:17" s="8" customFormat="1" ht="55.5" customHeight="1" hidden="1" thickBot="1">
      <c r="A186" s="33" t="s">
        <v>199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200</v>
      </c>
      <c r="K186" s="33" t="s">
        <v>186</v>
      </c>
      <c r="L186" s="66">
        <f>L187</f>
        <v>0</v>
      </c>
      <c r="M186" s="66">
        <f aca="true" t="shared" si="26" ref="M186:Q187">M187</f>
        <v>0</v>
      </c>
      <c r="N186" s="66">
        <f t="shared" si="26"/>
        <v>0</v>
      </c>
      <c r="O186" s="66">
        <f t="shared" si="26"/>
        <v>0</v>
      </c>
      <c r="P186" s="66">
        <f t="shared" si="26"/>
        <v>0</v>
      </c>
      <c r="Q186" s="66">
        <f t="shared" si="26"/>
        <v>0</v>
      </c>
    </row>
    <row r="187" spans="1:17" s="8" customFormat="1" ht="52.5" customHeight="1" hidden="1">
      <c r="A187" s="33" t="s">
        <v>201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161</v>
      </c>
      <c r="H187" s="37" t="s">
        <v>27</v>
      </c>
      <c r="I187" s="37" t="s">
        <v>171</v>
      </c>
      <c r="J187" s="33" t="s">
        <v>209</v>
      </c>
      <c r="K187" s="33" t="s">
        <v>186</v>
      </c>
      <c r="L187" s="66">
        <f>L188</f>
        <v>0</v>
      </c>
      <c r="M187" s="66">
        <f t="shared" si="26"/>
        <v>0</v>
      </c>
      <c r="N187" s="66">
        <f t="shared" si="26"/>
        <v>0</v>
      </c>
      <c r="O187" s="66">
        <f t="shared" si="26"/>
        <v>0</v>
      </c>
      <c r="P187" s="66">
        <f t="shared" si="26"/>
        <v>0</v>
      </c>
      <c r="Q187" s="66">
        <f t="shared" si="26"/>
        <v>0</v>
      </c>
    </row>
    <row r="188" spans="1:17" s="8" customFormat="1" ht="60" hidden="1">
      <c r="A188" s="33" t="s">
        <v>201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161</v>
      </c>
      <c r="H188" s="37" t="s">
        <v>27</v>
      </c>
      <c r="I188" s="37" t="s">
        <v>171</v>
      </c>
      <c r="J188" s="33" t="s">
        <v>202</v>
      </c>
      <c r="K188" s="33" t="s">
        <v>186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64" customFormat="1" ht="120" customHeight="1">
      <c r="A199" s="65" t="s">
        <v>0</v>
      </c>
      <c r="B199" s="62" t="s">
        <v>27</v>
      </c>
      <c r="C199" s="63">
        <v>2</v>
      </c>
      <c r="D199" s="62" t="s">
        <v>6</v>
      </c>
      <c r="E199" s="62" t="s">
        <v>26</v>
      </c>
      <c r="F199" s="62" t="s">
        <v>27</v>
      </c>
      <c r="G199" s="62" t="s">
        <v>161</v>
      </c>
      <c r="H199" s="62" t="s">
        <v>28</v>
      </c>
      <c r="I199" s="62" t="s">
        <v>229</v>
      </c>
      <c r="J199" s="65" t="s">
        <v>7</v>
      </c>
      <c r="K199" s="65"/>
      <c r="L199" s="67">
        <v>0</v>
      </c>
      <c r="M199" s="67">
        <v>0</v>
      </c>
      <c r="N199" s="67">
        <v>0</v>
      </c>
      <c r="O199" s="67">
        <f>SUM(O200:O204)</f>
        <v>0</v>
      </c>
      <c r="P199" s="67">
        <f>SUM(P200:P204)</f>
        <v>0</v>
      </c>
      <c r="Q199" s="67">
        <f>SUM(Q200:Q204)</f>
        <v>0</v>
      </c>
    </row>
    <row r="200" spans="1:17" s="8" customFormat="1" ht="75">
      <c r="A200" s="33" t="s">
        <v>0</v>
      </c>
      <c r="B200" s="60">
        <v>992</v>
      </c>
      <c r="C200" s="60">
        <v>2</v>
      </c>
      <c r="D200" s="37" t="s">
        <v>6</v>
      </c>
      <c r="E200" s="37" t="s">
        <v>234</v>
      </c>
      <c r="F200" s="37" t="s">
        <v>33</v>
      </c>
      <c r="G200" s="37" t="s">
        <v>161</v>
      </c>
      <c r="H200" s="37" t="s">
        <v>28</v>
      </c>
      <c r="I200" s="37" t="s">
        <v>229</v>
      </c>
      <c r="J200" s="33" t="s">
        <v>192</v>
      </c>
      <c r="K200" s="33" t="s">
        <v>186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</row>
    <row r="201" spans="1:17" s="8" customFormat="1" ht="5.25" customHeight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ht="15">
      <c r="A209" s="61"/>
      <c r="B209" s="8"/>
      <c r="C209" s="8"/>
      <c r="D209" s="8"/>
      <c r="E209" s="8"/>
      <c r="F209" s="8"/>
      <c r="G209" s="8"/>
      <c r="H209" s="8"/>
      <c r="I209" s="8"/>
      <c r="J209" s="61"/>
      <c r="K209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2020-04-08T07:39:40Z</dcterms:modified>
  <cp:category/>
  <cp:version/>
  <cp:contentType/>
  <cp:contentStatus/>
</cp:coreProperties>
</file>