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152" windowHeight="1083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<sst xmlns="http://schemas.openxmlformats.org/spreadsheetml/2006/main" count="1312" uniqueCount="255">
  <si>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</si>
  <si>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</si>
  <si>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</si>
  <si>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</si>
  <si>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</si>
  <si>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</si>
  <si>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</si>
  <si>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</si>
  <si>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</si>
  <si>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</si>
  <si>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</si>
  <si>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</si>
  <si>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</si>
  <si>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</si>
  <si>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</si>
  <si>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</si>
  <si>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</si>
  <si>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</si>
  <si>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</si>
  <si>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</si>
  <si>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</si>
  <si>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</si>
  <si>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</si>
  <si>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</si>
  <si>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</si>
  <si>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</si>
  <si>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</si>
  <si>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</si>
  <si>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</si>
  <si>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</si>
  <si>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</si>
  <si>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</si>
  <si>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</si>
  <si>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</si>
  <si>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</si>
  <si>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</si>
  <si>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</si>
  <si>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</si>
  <si>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</si>
  <si>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</si>
  <si>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</si>
  <si>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</si>
  <si>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</si>
  <si>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</si>
  <si>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</si>
  <si>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</si>
  <si>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</si>
  <si>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</si>
  <si>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</si>
  <si>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</si>
  <si>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</si>
  <si>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</si>
  <si>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</si>
  <si>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</si>
  <si>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</si>
  <si>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</si>
  <si>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</si>
  <si>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</si>
  <si>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</si>
  <si>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</si>
  <si>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</si>
  <si>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</si>
  <si>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</si>
  <si>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</si>
  <si>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</si>
  <si>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</si>
  <si>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</si>
  <si>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</si>
  <si>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</si>
  <si>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</si>
  <si>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</si>
  <si>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</si>
  <si>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</si>
  <si>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</si>
  <si>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</si>
  <si>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</si>
  <si>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</si>
  <si>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</si>
  <si>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</si>
  <si>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</si>
  <si>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</si>
  <si>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</si>
  <si>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</si>
  <si>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</si>
  <si>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</si>
  <si>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</si>
  <si>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</si>
  <si>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</si>
  <si>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</si>
  <si>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</si>
  <si>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</si>
  <si>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</si>
  <si>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</si>
  <si>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</si>
  <si>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</si>
  <si>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</si>
  <si>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</si>
  <si>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</si>
  <si>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</si>
  <si>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</si>
  <si>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</si>
  <si>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</si>
  <si>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</si>
  <si>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</si>
  <si>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</si>
  <si>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</si>
  <si>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</si>
  <si>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</si>
  <si>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</si>
  <si>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</si>
  <si>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</si>
  <si>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</si>
  <si>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</si>
  <si>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</si>
  <si>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</si>
  <si>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</si>
  <si>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</si>
  <si>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</si>
  <si>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</si>
  <si>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</si>
  <si>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</si>
  <si>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</si>
  <si>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</si>
  <si>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</si>
  <si>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</si>
  <si>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</si>
  <si>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</si>
  <si>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</si>
  <si>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</si>
  <si>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</si>
  <si>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</si>
  <si>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</si>
  <si>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</si>
  <si>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</si>
  <si>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</si>
  <si>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</si>
  <si>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</si>
  <si>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</si>
  <si>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</si>
  <si>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</si>
  <si>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</si>
  <si>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</si>
  <si>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</si>
  <si>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</si>
  <si>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</si>
  <si>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</si>
  <si>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</si>
  <si>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</si>
  <si>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</si>
  <si>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</si>
  <si>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</si>
  <si>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</si>
  <si>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</si>
  <si>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</si>
  <si>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</si>
  <si>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</si>
  <si>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</si>
  <si>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</si>
  <si>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</si>
  <si>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</si>
  <si>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</si>
  <si>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</si>
  <si>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</si>
  <si>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</si>
  <si>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</si>
  <si>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</si>
  <si>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</si>
  <si>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</si>
  <si>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</si>
  <si>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</si>
  <si>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</si>
  <si>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</si>
  <si>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</si>
  <si>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</si>
  <si>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</si>
  <si>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</si>
  <si>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</si>
  <si>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</si>
  <si>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</si>
  <si>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</si>
  <si>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</si>
  <si>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</si>
  <si>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</si>
  <si>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</si>
  <si>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</si>
  <si>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</si>
  <si>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</si>
  <si>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</si>
  <si>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</si>
  <si>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</si>
  <si>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</si>
  <si>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</si>
  <si>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</si>
  <si>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</si>
  <si>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</si>
  <si>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</si>
  <si>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</si>
  <si>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</si>
  <si>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</si>
  <si>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</si>
  <si>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</si>
  <si>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</si>
  <si>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</si>
  <si>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</si>
  <si>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</si>
  <si>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</si>
  <si>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</si>
  <si>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</si>
  <si>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</si>
  <si>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</si>
  <si>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</si>
  <si>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</si>
  <si>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</si>
  <si>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</si>
  <si>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</si>
  <si>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</si>
  <si>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</si>
  <si>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</si>
  <si>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</si>
  <si>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</si>
  <si>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</si>
  <si>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</si>
  <si>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</si>
  <si>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</si>
  <si>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</si>
  <si>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</si>
  <si>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</si>
  <si>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</si>
  <si>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</si>
  <si>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</si>
  <si>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</si>
  <si>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</si>
  <si>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</si>
  <si>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</si>
  <si>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</si>
  <si>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</si>
  <si>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</si>
  <si>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</si>
  <si>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</si>
  <si>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</si>
  <si>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</si>
  <si>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</si>
  <si>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</si>
  <si>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Показатели прогноза доходов в 2021 году в соответствии с решением Совета муниципального образования Каневской район по состоянию на 01.01.2021 г.</t>
  </si>
  <si>
    <t>Показатели кассовых поступлений в 2021 году в бюджет района</t>
  </si>
  <si>
    <t>Оценка исполнения 2021 года</t>
  </si>
  <si>
    <t>Показатели прогноза доходов бюджета на 2022 год</t>
  </si>
  <si>
    <t xml:space="preserve">Показатели
прогноза доходов бюджета на 2023 год
</t>
  </si>
  <si>
    <t>Показатели прогноза доходов бюджета на 2024 год</t>
  </si>
  <si>
    <t>154</t>
  </si>
  <si>
    <t>на 01 июля  2021 года</t>
  </si>
  <si>
    <t>20</t>
  </si>
  <si>
    <t>077</t>
  </si>
  <si>
    <t>Субсидии бюджетам сельских поселений на софинансирование капитальных вложений в объекты муниципальной собственности</t>
  </si>
  <si>
    <t>админисрация Челбасского сельского поселения Каневского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</si>
</sst>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8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M36" sqref="M36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8" t="s">
        <v>175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9" t="s">
        <v>250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90" t="s">
        <v>9</v>
      </c>
      <c r="B6" s="90"/>
      <c r="C6" s="90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91" t="s">
        <v>13</v>
      </c>
      <c r="B11" s="83" t="s">
        <v>14</v>
      </c>
      <c r="C11" s="83"/>
      <c r="D11" s="83"/>
      <c r="E11" s="83"/>
      <c r="F11" s="83"/>
      <c r="G11" s="83"/>
      <c r="H11" s="83"/>
      <c r="I11" s="83"/>
      <c r="J11" s="83" t="s">
        <v>15</v>
      </c>
      <c r="K11" s="83" t="s">
        <v>56</v>
      </c>
      <c r="L11" s="87" t="s">
        <v>243</v>
      </c>
      <c r="M11" s="87" t="s">
        <v>244</v>
      </c>
      <c r="N11" s="87" t="s">
        <v>245</v>
      </c>
      <c r="O11" s="87" t="s">
        <v>246</v>
      </c>
      <c r="P11" s="84" t="s">
        <v>247</v>
      </c>
      <c r="Q11" s="87" t="s">
        <v>248</v>
      </c>
    </row>
    <row r="12" spans="1:17" s="10" customFormat="1" ht="15">
      <c r="A12" s="92"/>
      <c r="B12" s="83" t="s">
        <v>55</v>
      </c>
      <c r="C12" s="83" t="s">
        <v>16</v>
      </c>
      <c r="D12" s="83"/>
      <c r="E12" s="83"/>
      <c r="F12" s="83"/>
      <c r="G12" s="83"/>
      <c r="H12" s="83" t="s">
        <v>17</v>
      </c>
      <c r="I12" s="83"/>
      <c r="J12" s="83"/>
      <c r="K12" s="83"/>
      <c r="L12" s="87"/>
      <c r="M12" s="87"/>
      <c r="N12" s="87"/>
      <c r="O12" s="87"/>
      <c r="P12" s="85"/>
      <c r="Q12" s="87"/>
    </row>
    <row r="13" spans="1:17" s="10" customFormat="1" ht="156.75" customHeight="1">
      <c r="A13" s="93"/>
      <c r="B13" s="83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3"/>
      <c r="K13" s="83"/>
      <c r="L13" s="87"/>
      <c r="M13" s="87"/>
      <c r="N13" s="87"/>
      <c r="O13" s="87"/>
      <c r="P13" s="86"/>
      <c r="Q13" s="87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 aca="true" t="shared" si="0" ref="L14:Q14">L15+L31+L37+L52+L76+L114+L112</f>
        <v>33302.2</v>
      </c>
      <c r="M14" s="58">
        <f>M15+M31+M37+M52+M76+M114+M112</f>
        <v>12439.941</v>
      </c>
      <c r="N14" s="58">
        <f t="shared" si="0"/>
        <v>33302.2</v>
      </c>
      <c r="O14" s="58">
        <f t="shared" si="0"/>
        <v>33098.9</v>
      </c>
      <c r="P14" s="58">
        <f t="shared" si="0"/>
        <v>34483.3</v>
      </c>
      <c r="Q14" s="58">
        <f t="shared" si="0"/>
        <v>34483.3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L20+L21+L22+L23+L25+L26+L27+L28+L29+L24+L30</f>
        <v>12420</v>
      </c>
      <c r="M15" s="35">
        <f>M20+M21+M22+M23+M25+M26+M27+M28+M29+M24+M30</f>
        <v>4861.61</v>
      </c>
      <c r="N15" s="35">
        <f>N20+N21+N22+N23+N25+N26+N27+N28+N29+N24+N30</f>
        <v>12420</v>
      </c>
      <c r="O15" s="35">
        <f>O20+O21+O22+O23+O25+O26</f>
        <v>12818</v>
      </c>
      <c r="P15" s="35">
        <f>P20+P21+P22+P23+P25+P26</f>
        <v>13190</v>
      </c>
      <c r="Q15" s="35">
        <f>Q20+Q21+Q22+Q23+Q25+Q26</f>
        <v>13190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L20+L23+L25+L26+L22+L21+L27+L28+L29+L24+L30</f>
        <v>12420</v>
      </c>
      <c r="M19" s="24">
        <f>M20+M23+M25+M26+M22+M21+M27+M28+M29+M24+M30</f>
        <v>4861.61</v>
      </c>
      <c r="N19" s="24">
        <f>N20+N23+N25+N26+N22+N21+N27+N28+N29+N24+N30</f>
        <v>12420</v>
      </c>
      <c r="O19" s="24">
        <f>O20+O23+O25+O26</f>
        <v>12818</v>
      </c>
      <c r="P19" s="24">
        <f>P20+P23+P25+P26</f>
        <v>13190</v>
      </c>
      <c r="Q19" s="24">
        <f>Q20+Q23+Q25+Q26</f>
        <v>13190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12330.3</v>
      </c>
      <c r="M20" s="81">
        <v>4771.75</v>
      </c>
      <c r="N20" s="81">
        <v>12330.3</v>
      </c>
      <c r="O20" s="24">
        <v>12818</v>
      </c>
      <c r="P20" s="24">
        <v>13190</v>
      </c>
      <c r="Q20" s="24">
        <v>13190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214</v>
      </c>
      <c r="I21" s="29" t="s">
        <v>32</v>
      </c>
      <c r="J21" s="33" t="s">
        <v>215</v>
      </c>
      <c r="K21" s="30" t="s">
        <v>31</v>
      </c>
      <c r="L21" s="81">
        <v>1.5</v>
      </c>
      <c r="M21" s="81">
        <v>1.52</v>
      </c>
      <c r="N21" s="81">
        <v>1.5</v>
      </c>
      <c r="O21" s="31">
        <v>0</v>
      </c>
      <c r="P21" s="31">
        <v>0</v>
      </c>
      <c r="Q21" s="31">
        <v>0</v>
      </c>
    </row>
    <row r="22" spans="1:17" ht="92.25" customHeight="1" hidden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216</v>
      </c>
      <c r="I22" s="29" t="s">
        <v>32</v>
      </c>
      <c r="J22" s="33" t="s">
        <v>215</v>
      </c>
      <c r="K22" s="30" t="s">
        <v>31</v>
      </c>
      <c r="L22" s="73">
        <v>0</v>
      </c>
      <c r="M22" s="73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217</v>
      </c>
      <c r="I23" s="29" t="s">
        <v>32</v>
      </c>
      <c r="J23" s="33" t="s">
        <v>39</v>
      </c>
      <c r="K23" s="30" t="s">
        <v>31</v>
      </c>
      <c r="L23" s="73">
        <v>66.1</v>
      </c>
      <c r="M23" s="73">
        <v>66.1</v>
      </c>
      <c r="N23" s="31">
        <v>66.1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216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217</v>
      </c>
      <c r="I25" s="29" t="s">
        <v>32</v>
      </c>
      <c r="J25" s="33" t="s">
        <v>41</v>
      </c>
      <c r="K25" s="30" t="s">
        <v>31</v>
      </c>
      <c r="L25" s="73">
        <v>21.9</v>
      </c>
      <c r="M25" s="73">
        <v>21.94</v>
      </c>
      <c r="N25" s="31">
        <v>21.9</v>
      </c>
      <c r="O25" s="31">
        <v>0</v>
      </c>
      <c r="P25" s="31">
        <v>0</v>
      </c>
      <c r="Q25" s="31">
        <v>0</v>
      </c>
    </row>
    <row r="26" spans="1:17" ht="150" hidden="1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217</v>
      </c>
      <c r="I26" s="29" t="s">
        <v>32</v>
      </c>
      <c r="J26" s="33" t="s">
        <v>43</v>
      </c>
      <c r="K26" s="30" t="s">
        <v>31</v>
      </c>
      <c r="L26" s="73">
        <v>0</v>
      </c>
      <c r="M26" s="73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05.75" customHeight="1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217</v>
      </c>
      <c r="I27" s="29" t="s">
        <v>32</v>
      </c>
      <c r="J27" s="33" t="s">
        <v>218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214</v>
      </c>
      <c r="I28" s="29" t="s">
        <v>32</v>
      </c>
      <c r="J28" s="33" t="s">
        <v>219</v>
      </c>
      <c r="K28" s="30" t="s">
        <v>31</v>
      </c>
      <c r="L28" s="73">
        <v>0.1</v>
      </c>
      <c r="M28" s="73">
        <v>0.15</v>
      </c>
      <c r="N28" s="31">
        <v>0.1</v>
      </c>
      <c r="O28" s="31">
        <v>0</v>
      </c>
      <c r="P28" s="31">
        <v>0</v>
      </c>
      <c r="Q28" s="31">
        <v>0</v>
      </c>
    </row>
    <row r="29" spans="1:17" ht="105.75" customHeight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216</v>
      </c>
      <c r="I29" s="29" t="s">
        <v>32</v>
      </c>
      <c r="J29" s="33" t="s">
        <v>219</v>
      </c>
      <c r="K29" s="30" t="s">
        <v>31</v>
      </c>
      <c r="L29" s="73">
        <v>0.1</v>
      </c>
      <c r="M29" s="73">
        <v>0.15</v>
      </c>
      <c r="N29" s="31">
        <v>0.1</v>
      </c>
      <c r="O29" s="31">
        <v>0</v>
      </c>
      <c r="P29" s="31">
        <v>0</v>
      </c>
      <c r="Q29" s="31">
        <v>0</v>
      </c>
    </row>
    <row r="30" spans="1:17" ht="105.75" customHeight="1" hidden="1">
      <c r="A30" s="33" t="s">
        <v>37</v>
      </c>
      <c r="B30" s="28">
        <v>182</v>
      </c>
      <c r="C30" s="28">
        <v>1</v>
      </c>
      <c r="D30" s="29" t="s">
        <v>30</v>
      </c>
      <c r="E30" s="29" t="s">
        <v>34</v>
      </c>
      <c r="F30" s="29" t="s">
        <v>42</v>
      </c>
      <c r="G30" s="29" t="s">
        <v>30</v>
      </c>
      <c r="H30" s="29" t="s">
        <v>217</v>
      </c>
      <c r="I30" s="29" t="s">
        <v>32</v>
      </c>
      <c r="J30" s="33" t="s">
        <v>242</v>
      </c>
      <c r="K30" s="82" t="s">
        <v>31</v>
      </c>
      <c r="L30" s="73">
        <v>0</v>
      </c>
      <c r="M30" s="73">
        <v>0</v>
      </c>
      <c r="N30" s="31">
        <v>0</v>
      </c>
      <c r="O30" s="31"/>
      <c r="P30" s="31"/>
      <c r="Q30" s="31"/>
    </row>
    <row r="31" spans="1:17" s="25" customFormat="1" ht="90">
      <c r="A31" s="16" t="s">
        <v>44</v>
      </c>
      <c r="B31" s="17"/>
      <c r="C31" s="17">
        <v>1</v>
      </c>
      <c r="D31" s="18" t="s">
        <v>45</v>
      </c>
      <c r="E31" s="18" t="s">
        <v>26</v>
      </c>
      <c r="F31" s="18" t="s">
        <v>27</v>
      </c>
      <c r="G31" s="18" t="s">
        <v>26</v>
      </c>
      <c r="H31" s="18" t="s">
        <v>28</v>
      </c>
      <c r="I31" s="18" t="s">
        <v>27</v>
      </c>
      <c r="J31" s="16" t="s">
        <v>44</v>
      </c>
      <c r="K31" s="34"/>
      <c r="L31" s="35">
        <f aca="true" t="shared" si="1" ref="L31:Q31">L32</f>
        <v>6254.7</v>
      </c>
      <c r="M31" s="35">
        <f t="shared" si="1"/>
        <v>3004.83</v>
      </c>
      <c r="N31" s="35">
        <f t="shared" si="1"/>
        <v>6254.7</v>
      </c>
      <c r="O31" s="35">
        <f t="shared" si="1"/>
        <v>6450.9</v>
      </c>
      <c r="P31" s="35">
        <f t="shared" si="1"/>
        <v>7463.3</v>
      </c>
      <c r="Q31" s="35">
        <f t="shared" si="1"/>
        <v>7463.3</v>
      </c>
    </row>
    <row r="32" spans="1:17" ht="90">
      <c r="A32" s="33" t="s">
        <v>44</v>
      </c>
      <c r="B32" s="28"/>
      <c r="C32" s="28" t="s">
        <v>46</v>
      </c>
      <c r="D32" s="29" t="s">
        <v>45</v>
      </c>
      <c r="E32" s="29" t="s">
        <v>34</v>
      </c>
      <c r="F32" s="29" t="s">
        <v>27</v>
      </c>
      <c r="G32" s="29" t="s">
        <v>30</v>
      </c>
      <c r="H32" s="29" t="s">
        <v>28</v>
      </c>
      <c r="I32" s="29" t="s">
        <v>32</v>
      </c>
      <c r="J32" s="33" t="s">
        <v>47</v>
      </c>
      <c r="K32" s="36"/>
      <c r="L32" s="31">
        <f aca="true" t="shared" si="2" ref="L32:Q32">L33+L34+L35+L36</f>
        <v>6254.7</v>
      </c>
      <c r="M32" s="31">
        <f>M33+M34+M35+M36</f>
        <v>3004.83</v>
      </c>
      <c r="N32" s="31">
        <f>N33+N34+N35+N36</f>
        <v>6254.7</v>
      </c>
      <c r="O32" s="31">
        <f t="shared" si="2"/>
        <v>6450.9</v>
      </c>
      <c r="P32" s="31">
        <f t="shared" si="2"/>
        <v>7463.3</v>
      </c>
      <c r="Q32" s="31">
        <f t="shared" si="2"/>
        <v>7463.3</v>
      </c>
    </row>
    <row r="33" spans="1:17" ht="120">
      <c r="A33" s="33" t="s">
        <v>44</v>
      </c>
      <c r="B33" s="37" t="s">
        <v>49</v>
      </c>
      <c r="C33" s="37" t="s">
        <v>46</v>
      </c>
      <c r="D33" s="37" t="s">
        <v>45</v>
      </c>
      <c r="E33" s="37" t="s">
        <v>34</v>
      </c>
      <c r="F33" s="37" t="s">
        <v>230</v>
      </c>
      <c r="G33" s="37" t="s">
        <v>30</v>
      </c>
      <c r="H33" s="37" t="s">
        <v>28</v>
      </c>
      <c r="I33" s="37" t="s">
        <v>32</v>
      </c>
      <c r="J33" s="33" t="s">
        <v>51</v>
      </c>
      <c r="K33" s="33" t="s">
        <v>52</v>
      </c>
      <c r="L33" s="73">
        <v>2600</v>
      </c>
      <c r="M33" s="73">
        <v>1358.8</v>
      </c>
      <c r="N33" s="31">
        <v>2600</v>
      </c>
      <c r="O33" s="31">
        <v>2700</v>
      </c>
      <c r="P33" s="31">
        <v>2900</v>
      </c>
      <c r="Q33" s="31">
        <v>2900</v>
      </c>
    </row>
    <row r="34" spans="1:17" ht="15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231</v>
      </c>
      <c r="G34" s="37" t="s">
        <v>30</v>
      </c>
      <c r="H34" s="37" t="s">
        <v>28</v>
      </c>
      <c r="I34" s="37" t="s">
        <v>32</v>
      </c>
      <c r="J34" s="33" t="s">
        <v>53</v>
      </c>
      <c r="K34" s="33" t="s">
        <v>52</v>
      </c>
      <c r="L34" s="73">
        <v>15</v>
      </c>
      <c r="M34" s="73">
        <v>10.24</v>
      </c>
      <c r="N34" s="31">
        <v>15</v>
      </c>
      <c r="O34" s="31">
        <v>18</v>
      </c>
      <c r="P34" s="31">
        <v>20</v>
      </c>
      <c r="Q34" s="31">
        <v>20</v>
      </c>
    </row>
    <row r="35" spans="1:17" ht="12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232</v>
      </c>
      <c r="G35" s="37" t="s">
        <v>30</v>
      </c>
      <c r="H35" s="37" t="s">
        <v>28</v>
      </c>
      <c r="I35" s="37" t="s">
        <v>32</v>
      </c>
      <c r="J35" s="33" t="s">
        <v>54</v>
      </c>
      <c r="K35" s="33" t="s">
        <v>52</v>
      </c>
      <c r="L35" s="73">
        <v>3639.7</v>
      </c>
      <c r="M35" s="73">
        <v>1889.42</v>
      </c>
      <c r="N35" s="31">
        <v>3639.7</v>
      </c>
      <c r="O35" s="31">
        <v>3732.9</v>
      </c>
      <c r="P35" s="31">
        <v>4543.3</v>
      </c>
      <c r="Q35" s="31">
        <v>4543.3</v>
      </c>
    </row>
    <row r="36" spans="1:17" ht="120">
      <c r="A36" s="33" t="s">
        <v>44</v>
      </c>
      <c r="B36" s="37" t="s">
        <v>49</v>
      </c>
      <c r="C36" s="37" t="s">
        <v>46</v>
      </c>
      <c r="D36" s="37" t="s">
        <v>45</v>
      </c>
      <c r="E36" s="37" t="s">
        <v>34</v>
      </c>
      <c r="F36" s="37" t="s">
        <v>233</v>
      </c>
      <c r="G36" s="37" t="s">
        <v>30</v>
      </c>
      <c r="H36" s="37" t="s">
        <v>28</v>
      </c>
      <c r="I36" s="37" t="s">
        <v>32</v>
      </c>
      <c r="J36" s="33" t="s">
        <v>57</v>
      </c>
      <c r="K36" s="33" t="s">
        <v>52</v>
      </c>
      <c r="L36" s="31">
        <v>0</v>
      </c>
      <c r="M36" s="31">
        <v>-253.63</v>
      </c>
      <c r="N36" s="31">
        <v>0</v>
      </c>
      <c r="O36" s="31">
        <v>0</v>
      </c>
      <c r="P36" s="31">
        <v>0</v>
      </c>
      <c r="Q36" s="31">
        <v>0</v>
      </c>
    </row>
    <row r="37" spans="1:17" s="25" customFormat="1" ht="41.25" customHeight="1">
      <c r="A37" s="16" t="s">
        <v>58</v>
      </c>
      <c r="B37" s="38" t="s">
        <v>48</v>
      </c>
      <c r="C37" s="38" t="s">
        <v>46</v>
      </c>
      <c r="D37" s="38" t="s">
        <v>59</v>
      </c>
      <c r="E37" s="38" t="s">
        <v>26</v>
      </c>
      <c r="F37" s="38" t="s">
        <v>27</v>
      </c>
      <c r="G37" s="38" t="s">
        <v>26</v>
      </c>
      <c r="H37" s="38" t="s">
        <v>28</v>
      </c>
      <c r="I37" s="38" t="s">
        <v>27</v>
      </c>
      <c r="J37" s="16" t="s">
        <v>58</v>
      </c>
      <c r="K37" s="16" t="s">
        <v>31</v>
      </c>
      <c r="L37" s="35">
        <f aca="true" t="shared" si="3" ref="L37:Q37">L38+L44+L47+L49</f>
        <v>2025</v>
      </c>
      <c r="M37" s="35">
        <f t="shared" si="3"/>
        <v>2046.32</v>
      </c>
      <c r="N37" s="35">
        <f t="shared" si="3"/>
        <v>2025</v>
      </c>
      <c r="O37" s="35">
        <f t="shared" si="3"/>
        <v>1310</v>
      </c>
      <c r="P37" s="35">
        <f t="shared" si="3"/>
        <v>1310</v>
      </c>
      <c r="Q37" s="35">
        <f t="shared" si="3"/>
        <v>1310</v>
      </c>
    </row>
    <row r="38" spans="1:17" s="39" customFormat="1" ht="6.75" customHeight="1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s="39" customFormat="1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ht="15" hidden="1">
      <c r="A46" s="33"/>
      <c r="B46" s="37"/>
      <c r="C46" s="37"/>
      <c r="D46" s="37"/>
      <c r="E46" s="37"/>
      <c r="F46" s="37"/>
      <c r="G46" s="37"/>
      <c r="H46" s="37"/>
      <c r="I46" s="37"/>
      <c r="J46" s="33"/>
      <c r="K46" s="33"/>
      <c r="L46" s="31"/>
      <c r="M46" s="31"/>
      <c r="N46" s="31"/>
      <c r="O46" s="31"/>
      <c r="P46" s="31"/>
      <c r="Q46" s="31"/>
    </row>
    <row r="47" spans="1:17" s="39" customFormat="1" ht="45">
      <c r="A47" s="33" t="s">
        <v>8</v>
      </c>
      <c r="B47" s="37">
        <v>182</v>
      </c>
      <c r="C47" s="37" t="s">
        <v>46</v>
      </c>
      <c r="D47" s="37" t="s">
        <v>59</v>
      </c>
      <c r="E47" s="37" t="s">
        <v>45</v>
      </c>
      <c r="F47" s="37" t="s">
        <v>27</v>
      </c>
      <c r="G47" s="37" t="s">
        <v>30</v>
      </c>
      <c r="H47" s="37" t="s">
        <v>28</v>
      </c>
      <c r="I47" s="37" t="s">
        <v>32</v>
      </c>
      <c r="J47" s="33" t="s">
        <v>8</v>
      </c>
      <c r="K47" s="33" t="s">
        <v>31</v>
      </c>
      <c r="L47" s="72">
        <f aca="true" t="shared" si="4" ref="L47:Q47">L48+L51</f>
        <v>2025</v>
      </c>
      <c r="M47" s="72">
        <f t="shared" si="4"/>
        <v>2046.32</v>
      </c>
      <c r="N47" s="72">
        <f t="shared" si="4"/>
        <v>2025</v>
      </c>
      <c r="O47" s="72">
        <f t="shared" si="4"/>
        <v>1310</v>
      </c>
      <c r="P47" s="72">
        <f t="shared" si="4"/>
        <v>1310</v>
      </c>
      <c r="Q47" s="72">
        <f t="shared" si="4"/>
        <v>1310</v>
      </c>
    </row>
    <row r="48" spans="1:17" ht="44.25" customHeight="1">
      <c r="A48" s="33" t="s">
        <v>8</v>
      </c>
      <c r="B48" s="37">
        <v>182</v>
      </c>
      <c r="C48" s="37">
        <v>1</v>
      </c>
      <c r="D48" s="37" t="s">
        <v>59</v>
      </c>
      <c r="E48" s="37" t="s">
        <v>45</v>
      </c>
      <c r="F48" s="37" t="s">
        <v>33</v>
      </c>
      <c r="G48" s="37" t="s">
        <v>30</v>
      </c>
      <c r="H48" s="37" t="s">
        <v>28</v>
      </c>
      <c r="I48" s="37" t="s">
        <v>32</v>
      </c>
      <c r="J48" s="33" t="s">
        <v>8</v>
      </c>
      <c r="K48" s="33" t="s">
        <v>62</v>
      </c>
      <c r="L48" s="73">
        <v>2024.8</v>
      </c>
      <c r="M48" s="73">
        <v>2046.06</v>
      </c>
      <c r="N48" s="31">
        <v>2024.8</v>
      </c>
      <c r="O48" s="31">
        <v>1310</v>
      </c>
      <c r="P48" s="31">
        <v>1310</v>
      </c>
      <c r="Q48" s="31">
        <v>1310</v>
      </c>
    </row>
    <row r="49" spans="1:17" s="39" customFormat="1" ht="2.25" customHeight="1">
      <c r="A49" s="33"/>
      <c r="B49" s="37"/>
      <c r="C49" s="37"/>
      <c r="D49" s="37"/>
      <c r="E49" s="37"/>
      <c r="F49" s="37"/>
      <c r="G49" s="37"/>
      <c r="H49" s="37"/>
      <c r="I49" s="37"/>
      <c r="J49" s="33"/>
      <c r="K49" s="33"/>
      <c r="L49" s="73"/>
      <c r="M49" s="73"/>
      <c r="N49" s="31"/>
      <c r="O49" s="31"/>
      <c r="P49" s="31"/>
      <c r="Q49" s="31"/>
    </row>
    <row r="50" spans="1:17" ht="15" hidden="1">
      <c r="A50" s="33"/>
      <c r="B50" s="37"/>
      <c r="C50" s="37"/>
      <c r="D50" s="37"/>
      <c r="E50" s="37"/>
      <c r="F50" s="37"/>
      <c r="G50" s="37"/>
      <c r="H50" s="37"/>
      <c r="I50" s="37"/>
      <c r="J50" s="33"/>
      <c r="K50" s="33"/>
      <c r="L50" s="73"/>
      <c r="M50" s="73"/>
      <c r="N50" s="31"/>
      <c r="O50" s="31"/>
      <c r="P50" s="31"/>
      <c r="Q50" s="31"/>
    </row>
    <row r="51" spans="1:17" ht="47.25" customHeight="1">
      <c r="A51" s="33" t="s">
        <v>8</v>
      </c>
      <c r="B51" s="37" t="s">
        <v>48</v>
      </c>
      <c r="C51" s="37" t="s">
        <v>46</v>
      </c>
      <c r="D51" s="37" t="s">
        <v>59</v>
      </c>
      <c r="E51" s="37" t="s">
        <v>45</v>
      </c>
      <c r="F51" s="37" t="s">
        <v>33</v>
      </c>
      <c r="G51" s="37" t="s">
        <v>30</v>
      </c>
      <c r="H51" s="37" t="s">
        <v>214</v>
      </c>
      <c r="I51" s="37" t="s">
        <v>32</v>
      </c>
      <c r="J51" s="33" t="s">
        <v>8</v>
      </c>
      <c r="K51" s="33" t="s">
        <v>62</v>
      </c>
      <c r="L51" s="73">
        <v>0.2</v>
      </c>
      <c r="M51" s="73">
        <v>0.26</v>
      </c>
      <c r="N51" s="31">
        <v>0.2</v>
      </c>
      <c r="O51" s="31">
        <v>0</v>
      </c>
      <c r="P51" s="31">
        <v>0</v>
      </c>
      <c r="Q51" s="31">
        <v>0</v>
      </c>
    </row>
    <row r="52" spans="1:17" s="39" customFormat="1" ht="30">
      <c r="A52" s="16" t="s">
        <v>178</v>
      </c>
      <c r="B52" s="38" t="s">
        <v>27</v>
      </c>
      <c r="C52" s="38" t="s">
        <v>46</v>
      </c>
      <c r="D52" s="38" t="s">
        <v>61</v>
      </c>
      <c r="E52" s="38" t="s">
        <v>26</v>
      </c>
      <c r="F52" s="38" t="s">
        <v>27</v>
      </c>
      <c r="G52" s="38" t="s">
        <v>26</v>
      </c>
      <c r="H52" s="38" t="s">
        <v>28</v>
      </c>
      <c r="I52" s="38" t="s">
        <v>27</v>
      </c>
      <c r="J52" s="16" t="s">
        <v>178</v>
      </c>
      <c r="K52" s="40"/>
      <c r="L52" s="35">
        <f aca="true" t="shared" si="5" ref="L52:Q52">L53+L55+L57</f>
        <v>12450</v>
      </c>
      <c r="M52" s="35">
        <f t="shared" si="5"/>
        <v>2320.311</v>
      </c>
      <c r="N52" s="35">
        <f t="shared" si="5"/>
        <v>12450</v>
      </c>
      <c r="O52" s="35">
        <f t="shared" si="5"/>
        <v>12520</v>
      </c>
      <c r="P52" s="35">
        <f t="shared" si="5"/>
        <v>12520</v>
      </c>
      <c r="Q52" s="35">
        <f t="shared" si="5"/>
        <v>12520</v>
      </c>
    </row>
    <row r="53" spans="1:17" s="39" customFormat="1" ht="30">
      <c r="A53" s="41" t="s">
        <v>179</v>
      </c>
      <c r="B53" s="37" t="s">
        <v>27</v>
      </c>
      <c r="C53" s="37" t="s">
        <v>46</v>
      </c>
      <c r="D53" s="37" t="s">
        <v>61</v>
      </c>
      <c r="E53" s="37" t="s">
        <v>30</v>
      </c>
      <c r="F53" s="37" t="s">
        <v>27</v>
      </c>
      <c r="G53" s="37" t="s">
        <v>26</v>
      </c>
      <c r="H53" s="37" t="s">
        <v>28</v>
      </c>
      <c r="I53" s="37" t="s">
        <v>32</v>
      </c>
      <c r="J53" s="33" t="s">
        <v>179</v>
      </c>
      <c r="K53" s="42"/>
      <c r="L53" s="43">
        <f aca="true" t="shared" si="6" ref="L53:Q53">L54+L56</f>
        <v>1450</v>
      </c>
      <c r="M53" s="43">
        <f t="shared" si="6"/>
        <v>114.1</v>
      </c>
      <c r="N53" s="43">
        <f t="shared" si="6"/>
        <v>1450</v>
      </c>
      <c r="O53" s="43">
        <f t="shared" si="6"/>
        <v>1520</v>
      </c>
      <c r="P53" s="43">
        <f t="shared" si="6"/>
        <v>1520</v>
      </c>
      <c r="Q53" s="43">
        <f t="shared" si="6"/>
        <v>1520</v>
      </c>
    </row>
    <row r="54" spans="1:17" s="39" customFormat="1" ht="44.25" customHeight="1">
      <c r="A54" s="74" t="s">
        <v>179</v>
      </c>
      <c r="B54" s="37" t="s">
        <v>48</v>
      </c>
      <c r="C54" s="37" t="s">
        <v>46</v>
      </c>
      <c r="D54" s="37" t="s">
        <v>61</v>
      </c>
      <c r="E54" s="37" t="s">
        <v>30</v>
      </c>
      <c r="F54" s="37" t="s">
        <v>40</v>
      </c>
      <c r="G54" s="37" t="s">
        <v>30</v>
      </c>
      <c r="H54" s="37" t="s">
        <v>217</v>
      </c>
      <c r="I54" s="37" t="s">
        <v>32</v>
      </c>
      <c r="J54" s="33" t="s">
        <v>180</v>
      </c>
      <c r="K54" s="44" t="s">
        <v>67</v>
      </c>
      <c r="L54" s="73">
        <v>1444.6</v>
      </c>
      <c r="M54" s="73">
        <v>108.66</v>
      </c>
      <c r="N54" s="31">
        <v>1444.6</v>
      </c>
      <c r="O54" s="31">
        <v>1520</v>
      </c>
      <c r="P54" s="31">
        <v>1520</v>
      </c>
      <c r="Q54" s="31">
        <v>1520</v>
      </c>
    </row>
    <row r="55" spans="1:17" ht="0" customHeight="1" hidden="1">
      <c r="A55" s="41" t="s">
        <v>64</v>
      </c>
      <c r="B55" s="37">
        <v>188</v>
      </c>
      <c r="C55" s="37" t="s">
        <v>46</v>
      </c>
      <c r="D55" s="37" t="s">
        <v>65</v>
      </c>
      <c r="E55" s="37" t="s">
        <v>61</v>
      </c>
      <c r="F55" s="37" t="s">
        <v>27</v>
      </c>
      <c r="G55" s="37" t="s">
        <v>30</v>
      </c>
      <c r="H55" s="37" t="s">
        <v>28</v>
      </c>
      <c r="I55" s="37" t="s">
        <v>32</v>
      </c>
      <c r="J55" s="33" t="s">
        <v>156</v>
      </c>
      <c r="K55" s="33" t="s">
        <v>67</v>
      </c>
      <c r="L55" s="73"/>
      <c r="M55" s="73"/>
      <c r="N55" s="43"/>
      <c r="O55" s="43"/>
      <c r="P55" s="43"/>
      <c r="Q55" s="43"/>
    </row>
    <row r="56" spans="1:17" ht="47.25" customHeight="1">
      <c r="A56" s="74" t="s">
        <v>179</v>
      </c>
      <c r="B56" s="37" t="s">
        <v>48</v>
      </c>
      <c r="C56" s="37" t="s">
        <v>46</v>
      </c>
      <c r="D56" s="37" t="s">
        <v>61</v>
      </c>
      <c r="E56" s="37" t="s">
        <v>30</v>
      </c>
      <c r="F56" s="37" t="s">
        <v>40</v>
      </c>
      <c r="G56" s="37" t="s">
        <v>161</v>
      </c>
      <c r="H56" s="37" t="s">
        <v>214</v>
      </c>
      <c r="I56" s="37" t="s">
        <v>32</v>
      </c>
      <c r="J56" s="33" t="s">
        <v>180</v>
      </c>
      <c r="K56" s="44" t="s">
        <v>67</v>
      </c>
      <c r="L56" s="73">
        <v>5.4</v>
      </c>
      <c r="M56" s="73">
        <v>5.44</v>
      </c>
      <c r="N56" s="73">
        <v>5.4</v>
      </c>
      <c r="O56" s="73">
        <v>0</v>
      </c>
      <c r="P56" s="73">
        <v>0</v>
      </c>
      <c r="Q56" s="73">
        <v>0</v>
      </c>
    </row>
    <row r="57" spans="1:17" ht="35.25" customHeight="1">
      <c r="A57" s="41" t="s">
        <v>181</v>
      </c>
      <c r="B57" s="37" t="s">
        <v>48</v>
      </c>
      <c r="C57" s="37" t="s">
        <v>46</v>
      </c>
      <c r="D57" s="37" t="s">
        <v>61</v>
      </c>
      <c r="E57" s="37" t="s">
        <v>61</v>
      </c>
      <c r="F57" s="37" t="s">
        <v>27</v>
      </c>
      <c r="G57" s="37" t="s">
        <v>26</v>
      </c>
      <c r="H57" s="37" t="s">
        <v>28</v>
      </c>
      <c r="I57" s="37" t="s">
        <v>32</v>
      </c>
      <c r="J57" s="33" t="s">
        <v>181</v>
      </c>
      <c r="K57" s="33"/>
      <c r="L57" s="43">
        <f aca="true" t="shared" si="7" ref="L57:Q57">SUM(L58:L64)</f>
        <v>11000</v>
      </c>
      <c r="M57" s="43">
        <f t="shared" si="7"/>
        <v>2206.2110000000002</v>
      </c>
      <c r="N57" s="43">
        <f t="shared" si="7"/>
        <v>11000</v>
      </c>
      <c r="O57" s="43">
        <f t="shared" si="7"/>
        <v>11000</v>
      </c>
      <c r="P57" s="43">
        <f t="shared" si="7"/>
        <v>11000</v>
      </c>
      <c r="Q57" s="43">
        <f t="shared" si="7"/>
        <v>11000</v>
      </c>
    </row>
    <row r="58" spans="1:17" s="39" customFormat="1" ht="105">
      <c r="A58" s="74" t="s">
        <v>182</v>
      </c>
      <c r="B58" s="37">
        <v>182</v>
      </c>
      <c r="C58" s="37" t="s">
        <v>46</v>
      </c>
      <c r="D58" s="37" t="s">
        <v>61</v>
      </c>
      <c r="E58" s="37" t="s">
        <v>61</v>
      </c>
      <c r="F58" s="37" t="s">
        <v>160</v>
      </c>
      <c r="G58" s="37" t="s">
        <v>161</v>
      </c>
      <c r="H58" s="37" t="s">
        <v>217</v>
      </c>
      <c r="I58" s="37" t="s">
        <v>32</v>
      </c>
      <c r="J58" s="33" t="s">
        <v>182</v>
      </c>
      <c r="K58" s="44" t="s">
        <v>67</v>
      </c>
      <c r="L58" s="73">
        <v>5840</v>
      </c>
      <c r="M58" s="73">
        <v>2058.52</v>
      </c>
      <c r="N58" s="31">
        <v>5840</v>
      </c>
      <c r="O58" s="31">
        <v>5850</v>
      </c>
      <c r="P58" s="31">
        <v>5850</v>
      </c>
      <c r="Q58" s="31">
        <v>5850</v>
      </c>
    </row>
    <row r="59" spans="1:17" s="39" customFormat="1" ht="77.25" customHeight="1">
      <c r="A59" s="74" t="s">
        <v>182</v>
      </c>
      <c r="B59" s="37" t="s">
        <v>48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214</v>
      </c>
      <c r="I59" s="37" t="s">
        <v>32</v>
      </c>
      <c r="J59" s="33" t="s">
        <v>182</v>
      </c>
      <c r="K59" s="44" t="s">
        <v>67</v>
      </c>
      <c r="L59" s="73">
        <v>10</v>
      </c>
      <c r="M59" s="73">
        <v>10</v>
      </c>
      <c r="N59" s="31">
        <v>10</v>
      </c>
      <c r="O59" s="31">
        <v>0</v>
      </c>
      <c r="P59" s="31">
        <v>0</v>
      </c>
      <c r="Q59" s="31">
        <v>0</v>
      </c>
    </row>
    <row r="60" spans="1:17" s="39" customFormat="1" ht="77.25" customHeight="1" hidden="1">
      <c r="A60" s="74" t="s">
        <v>182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160</v>
      </c>
      <c r="G60" s="37" t="s">
        <v>161</v>
      </c>
      <c r="H60" s="37" t="s">
        <v>216</v>
      </c>
      <c r="I60" s="37" t="s">
        <v>32</v>
      </c>
      <c r="J60" s="33" t="s">
        <v>182</v>
      </c>
      <c r="K60" s="44" t="s">
        <v>67</v>
      </c>
      <c r="L60" s="73">
        <v>0</v>
      </c>
      <c r="M60" s="73">
        <v>0</v>
      </c>
      <c r="N60" s="31">
        <v>0</v>
      </c>
      <c r="O60" s="31">
        <v>0</v>
      </c>
      <c r="P60" s="31">
        <v>0</v>
      </c>
      <c r="Q60" s="31">
        <v>0</v>
      </c>
    </row>
    <row r="61" spans="1:17" ht="105">
      <c r="A61" s="74" t="s">
        <v>183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184</v>
      </c>
      <c r="G61" s="37" t="s">
        <v>161</v>
      </c>
      <c r="H61" s="37" t="s">
        <v>217</v>
      </c>
      <c r="I61" s="37" t="s">
        <v>32</v>
      </c>
      <c r="J61" s="33" t="s">
        <v>183</v>
      </c>
      <c r="K61" s="44" t="s">
        <v>67</v>
      </c>
      <c r="L61" s="73">
        <v>5142.8</v>
      </c>
      <c r="M61" s="73">
        <v>130.4</v>
      </c>
      <c r="N61" s="31">
        <v>5142.8</v>
      </c>
      <c r="O61" s="31">
        <v>5150</v>
      </c>
      <c r="P61" s="31">
        <v>5150</v>
      </c>
      <c r="Q61" s="31">
        <v>5150</v>
      </c>
    </row>
    <row r="62" spans="1:17" ht="88.5" customHeight="1">
      <c r="A62" s="74" t="s">
        <v>183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214</v>
      </c>
      <c r="I62" s="37" t="s">
        <v>32</v>
      </c>
      <c r="J62" s="33" t="s">
        <v>183</v>
      </c>
      <c r="K62" s="44" t="s">
        <v>67</v>
      </c>
      <c r="L62" s="73">
        <v>7.2</v>
      </c>
      <c r="M62" s="73">
        <v>7.29</v>
      </c>
      <c r="N62" s="31">
        <v>7.2</v>
      </c>
      <c r="O62" s="31">
        <v>0</v>
      </c>
      <c r="P62" s="31">
        <v>0</v>
      </c>
      <c r="Q62" s="31">
        <v>0</v>
      </c>
    </row>
    <row r="63" spans="1:17" ht="123.75" customHeight="1" hidden="1">
      <c r="A63" s="41" t="s">
        <v>225</v>
      </c>
      <c r="B63" s="37" t="s">
        <v>48</v>
      </c>
      <c r="C63" s="37" t="s">
        <v>46</v>
      </c>
      <c r="D63" s="37" t="s">
        <v>61</v>
      </c>
      <c r="E63" s="37" t="s">
        <v>61</v>
      </c>
      <c r="F63" s="37" t="s">
        <v>184</v>
      </c>
      <c r="G63" s="37" t="s">
        <v>161</v>
      </c>
      <c r="H63" s="37" t="s">
        <v>226</v>
      </c>
      <c r="I63" s="37" t="s">
        <v>32</v>
      </c>
      <c r="J63" s="33" t="s">
        <v>183</v>
      </c>
      <c r="K63" s="33" t="s">
        <v>67</v>
      </c>
      <c r="L63" s="31"/>
      <c r="M63" s="31">
        <v>0.001</v>
      </c>
      <c r="N63" s="31"/>
      <c r="O63" s="31"/>
      <c r="P63" s="31"/>
      <c r="Q63" s="31"/>
    </row>
    <row r="64" spans="1:17" ht="48" customHeight="1" hidden="1">
      <c r="A64" s="41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s="26" customFormat="1" ht="42" customHeight="1" hidden="1">
      <c r="A65" s="16"/>
      <c r="B65" s="38"/>
      <c r="C65" s="38"/>
      <c r="D65" s="38"/>
      <c r="E65" s="38"/>
      <c r="F65" s="38"/>
      <c r="G65" s="38"/>
      <c r="H65" s="38"/>
      <c r="I65" s="38"/>
      <c r="J65" s="16"/>
      <c r="K65" s="16"/>
      <c r="L65" s="35">
        <f>L66+L67+L68</f>
        <v>0</v>
      </c>
      <c r="M65" s="35">
        <f>M66+M67</f>
        <v>0</v>
      </c>
      <c r="N65" s="35">
        <f>N66+N67</f>
        <v>0</v>
      </c>
      <c r="O65" s="35">
        <f>O66+O67</f>
        <v>0</v>
      </c>
      <c r="P65" s="35">
        <f>P66+P67</f>
        <v>0</v>
      </c>
      <c r="Q65" s="35">
        <f>Q66+Q67</f>
        <v>0</v>
      </c>
    </row>
    <row r="66" spans="1:17" ht="31.5" customHeight="1" hidden="1">
      <c r="A66" s="45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15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ht="6.75" customHeight="1" hidden="1">
      <c r="A68" s="45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s="26" customFormat="1" ht="15" hidden="1">
      <c r="A69" s="16"/>
      <c r="B69" s="38"/>
      <c r="C69" s="38"/>
      <c r="D69" s="38"/>
      <c r="E69" s="38"/>
      <c r="F69" s="38"/>
      <c r="G69" s="38"/>
      <c r="H69" s="38"/>
      <c r="I69" s="38"/>
      <c r="J69" s="16"/>
      <c r="K69" s="16"/>
      <c r="L69" s="35"/>
      <c r="M69" s="35"/>
      <c r="N69" s="35"/>
      <c r="O69" s="35"/>
      <c r="P69" s="35"/>
      <c r="Q69" s="35"/>
    </row>
    <row r="70" spans="1:17" ht="15" hidden="1">
      <c r="A70" s="46"/>
      <c r="B70" s="37"/>
      <c r="C70" s="37"/>
      <c r="D70" s="37"/>
      <c r="E70" s="37"/>
      <c r="F70" s="37"/>
      <c r="G70" s="37"/>
      <c r="H70" s="37"/>
      <c r="I70" s="37"/>
      <c r="J70" s="33"/>
      <c r="K70" s="33"/>
      <c r="L70" s="43"/>
      <c r="M70" s="43"/>
      <c r="N70" s="43"/>
      <c r="O70" s="43"/>
      <c r="P70" s="43"/>
      <c r="Q70" s="43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31"/>
      <c r="M71" s="31"/>
      <c r="N71" s="31"/>
      <c r="O71" s="31"/>
      <c r="P71" s="31"/>
      <c r="Q71" s="31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43"/>
      <c r="M72" s="43"/>
      <c r="N72" s="43"/>
      <c r="O72" s="43"/>
      <c r="P72" s="43"/>
      <c r="Q72" s="43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47"/>
      <c r="M73" s="47"/>
      <c r="N73" s="47"/>
      <c r="O73" s="47"/>
      <c r="P73" s="47"/>
      <c r="Q73" s="47"/>
    </row>
    <row r="74" spans="1:17" ht="15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31"/>
      <c r="M74" s="31"/>
      <c r="N74" s="31"/>
      <c r="O74" s="31"/>
      <c r="P74" s="31"/>
      <c r="Q74" s="31"/>
    </row>
    <row r="75" spans="1:17" ht="18" customHeight="1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t="90" customHeight="1">
      <c r="A76" s="16" t="s">
        <v>115</v>
      </c>
      <c r="B76" s="38" t="s">
        <v>27</v>
      </c>
      <c r="C76" s="38">
        <v>1</v>
      </c>
      <c r="D76" s="38" t="s">
        <v>114</v>
      </c>
      <c r="E76" s="38" t="s">
        <v>26</v>
      </c>
      <c r="F76" s="38" t="s">
        <v>27</v>
      </c>
      <c r="G76" s="38" t="s">
        <v>26</v>
      </c>
      <c r="H76" s="38" t="s">
        <v>28</v>
      </c>
      <c r="I76" s="38" t="s">
        <v>27</v>
      </c>
      <c r="J76" s="16" t="s">
        <v>115</v>
      </c>
      <c r="K76" s="48"/>
      <c r="L76" s="47">
        <f>L80+L82+L113+L78</f>
        <v>122.5</v>
      </c>
      <c r="M76" s="47">
        <f>M80+M82+M113+M78</f>
        <v>122.54</v>
      </c>
      <c r="N76" s="47">
        <f>N80+N82+N113+N78</f>
        <v>122.5</v>
      </c>
      <c r="O76" s="47">
        <f>O80+O82</f>
        <v>0</v>
      </c>
      <c r="P76" s="47">
        <f>P80+P82</f>
        <v>0</v>
      </c>
      <c r="Q76" s="47">
        <f>Q80+Q82</f>
        <v>0</v>
      </c>
    </row>
    <row r="77" spans="1:17" ht="15" hidden="1">
      <c r="A77" s="46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67.5" customHeight="1">
      <c r="A78" s="46" t="s">
        <v>238</v>
      </c>
      <c r="B78" s="37" t="s">
        <v>27</v>
      </c>
      <c r="C78" s="37" t="s">
        <v>46</v>
      </c>
      <c r="D78" s="37" t="s">
        <v>65</v>
      </c>
      <c r="E78" s="37" t="s">
        <v>63</v>
      </c>
      <c r="F78" s="37" t="s">
        <v>239</v>
      </c>
      <c r="G78" s="37" t="s">
        <v>30</v>
      </c>
      <c r="H78" s="37" t="s">
        <v>28</v>
      </c>
      <c r="I78" s="37" t="s">
        <v>49</v>
      </c>
      <c r="J78" s="33" t="s">
        <v>240</v>
      </c>
      <c r="K78" s="33" t="s">
        <v>186</v>
      </c>
      <c r="L78" s="47">
        <f>L79</f>
        <v>0</v>
      </c>
      <c r="M78" s="47">
        <f>M79</f>
        <v>0</v>
      </c>
      <c r="N78" s="47">
        <f>N79</f>
        <v>0</v>
      </c>
      <c r="O78" s="47"/>
      <c r="P78" s="47"/>
      <c r="Q78" s="47"/>
    </row>
    <row r="79" spans="1:17" ht="45.75" customHeight="1">
      <c r="A79" s="46" t="s">
        <v>238</v>
      </c>
      <c r="B79" s="37" t="s">
        <v>125</v>
      </c>
      <c r="C79" s="37" t="s">
        <v>46</v>
      </c>
      <c r="D79" s="37" t="s">
        <v>65</v>
      </c>
      <c r="E79" s="37" t="s">
        <v>63</v>
      </c>
      <c r="F79" s="37" t="s">
        <v>239</v>
      </c>
      <c r="G79" s="37" t="s">
        <v>30</v>
      </c>
      <c r="H79" s="37" t="s">
        <v>28</v>
      </c>
      <c r="I79" s="37" t="s">
        <v>32</v>
      </c>
      <c r="J79" s="33" t="s">
        <v>240</v>
      </c>
      <c r="K79" s="33" t="s">
        <v>186</v>
      </c>
      <c r="L79" s="31">
        <v>0</v>
      </c>
      <c r="M79" s="31">
        <v>0</v>
      </c>
      <c r="N79" s="31">
        <v>0</v>
      </c>
      <c r="O79" s="31"/>
      <c r="P79" s="31"/>
      <c r="Q79" s="31"/>
    </row>
    <row r="80" spans="1:17" ht="105">
      <c r="A80" s="46" t="s">
        <v>164</v>
      </c>
      <c r="B80" s="37" t="s">
        <v>27</v>
      </c>
      <c r="C80" s="37">
        <v>1</v>
      </c>
      <c r="D80" s="37" t="s">
        <v>114</v>
      </c>
      <c r="E80" s="37" t="s">
        <v>59</v>
      </c>
      <c r="F80" s="37" t="s">
        <v>163</v>
      </c>
      <c r="G80" s="37" t="s">
        <v>26</v>
      </c>
      <c r="H80" s="37" t="s">
        <v>28</v>
      </c>
      <c r="I80" s="37" t="s">
        <v>50</v>
      </c>
      <c r="J80" s="33" t="s">
        <v>164</v>
      </c>
      <c r="K80" s="33" t="s">
        <v>186</v>
      </c>
      <c r="L80" s="47">
        <f aca="true" t="shared" si="8" ref="L80:Q80">L81</f>
        <v>0</v>
      </c>
      <c r="M80" s="47">
        <f t="shared" si="8"/>
        <v>0</v>
      </c>
      <c r="N80" s="47">
        <f t="shared" si="8"/>
        <v>0</v>
      </c>
      <c r="O80" s="47">
        <f t="shared" si="8"/>
        <v>0</v>
      </c>
      <c r="P80" s="47">
        <f t="shared" si="8"/>
        <v>0</v>
      </c>
      <c r="Q80" s="47">
        <f t="shared" si="8"/>
        <v>0</v>
      </c>
    </row>
    <row r="81" spans="1:17" ht="225">
      <c r="A81" s="46" t="s">
        <v>185</v>
      </c>
      <c r="B81" s="37" t="s">
        <v>125</v>
      </c>
      <c r="C81" s="37">
        <v>1</v>
      </c>
      <c r="D81" s="37" t="s">
        <v>114</v>
      </c>
      <c r="E81" s="37" t="s">
        <v>59</v>
      </c>
      <c r="F81" s="37" t="s">
        <v>163</v>
      </c>
      <c r="G81" s="37" t="s">
        <v>161</v>
      </c>
      <c r="H81" s="37" t="s">
        <v>28</v>
      </c>
      <c r="I81" s="37" t="s">
        <v>50</v>
      </c>
      <c r="J81" s="33" t="s">
        <v>185</v>
      </c>
      <c r="K81" s="33" t="s">
        <v>186</v>
      </c>
      <c r="L81" s="73">
        <v>0</v>
      </c>
      <c r="M81" s="73">
        <v>0</v>
      </c>
      <c r="N81" s="31">
        <v>0</v>
      </c>
      <c r="O81" s="31">
        <v>0</v>
      </c>
      <c r="P81" s="31">
        <v>0</v>
      </c>
      <c r="Q81" s="31">
        <v>0</v>
      </c>
    </row>
    <row r="82" spans="1:17" ht="75">
      <c r="A82" s="46" t="s">
        <v>116</v>
      </c>
      <c r="B82" s="37" t="s">
        <v>27</v>
      </c>
      <c r="C82" s="37">
        <v>1</v>
      </c>
      <c r="D82" s="37" t="s">
        <v>114</v>
      </c>
      <c r="E82" s="37" t="s">
        <v>63</v>
      </c>
      <c r="F82" s="37" t="s">
        <v>27</v>
      </c>
      <c r="G82" s="37" t="s">
        <v>26</v>
      </c>
      <c r="H82" s="37" t="s">
        <v>28</v>
      </c>
      <c r="I82" s="37">
        <v>120</v>
      </c>
      <c r="J82" s="33" t="s">
        <v>116</v>
      </c>
      <c r="K82" s="33"/>
      <c r="L82" s="43">
        <f aca="true" t="shared" si="9" ref="L82:Q83">L83</f>
        <v>122.5</v>
      </c>
      <c r="M82" s="43">
        <f t="shared" si="9"/>
        <v>122.54</v>
      </c>
      <c r="N82" s="43">
        <f t="shared" si="9"/>
        <v>122.5</v>
      </c>
      <c r="O82" s="43">
        <f t="shared" si="9"/>
        <v>0</v>
      </c>
      <c r="P82" s="43">
        <f t="shared" si="9"/>
        <v>0</v>
      </c>
      <c r="Q82" s="43">
        <f t="shared" si="9"/>
        <v>0</v>
      </c>
    </row>
    <row r="83" spans="1:17" ht="90">
      <c r="A83" s="46" t="s">
        <v>116</v>
      </c>
      <c r="B83" s="37" t="s">
        <v>27</v>
      </c>
      <c r="C83" s="37">
        <v>1</v>
      </c>
      <c r="D83" s="37" t="s">
        <v>114</v>
      </c>
      <c r="E83" s="37" t="s">
        <v>63</v>
      </c>
      <c r="F83" s="37" t="s">
        <v>33</v>
      </c>
      <c r="G83" s="37" t="s">
        <v>26</v>
      </c>
      <c r="H83" s="37" t="s">
        <v>28</v>
      </c>
      <c r="I83" s="37">
        <v>120</v>
      </c>
      <c r="J83" s="33" t="s">
        <v>117</v>
      </c>
      <c r="K83" s="33"/>
      <c r="L83" s="47">
        <f t="shared" si="9"/>
        <v>122.5</v>
      </c>
      <c r="M83" s="47">
        <f t="shared" si="9"/>
        <v>122.54</v>
      </c>
      <c r="N83" s="47">
        <f t="shared" si="9"/>
        <v>122.5</v>
      </c>
      <c r="O83" s="47">
        <f t="shared" si="9"/>
        <v>0</v>
      </c>
      <c r="P83" s="47">
        <f t="shared" si="9"/>
        <v>0</v>
      </c>
      <c r="Q83" s="47">
        <f t="shared" si="9"/>
        <v>0</v>
      </c>
    </row>
    <row r="84" spans="1:17" ht="90">
      <c r="A84" s="46" t="s">
        <v>116</v>
      </c>
      <c r="B84" s="37" t="s">
        <v>125</v>
      </c>
      <c r="C84" s="37">
        <v>1</v>
      </c>
      <c r="D84" s="37" t="s">
        <v>114</v>
      </c>
      <c r="E84" s="37" t="s">
        <v>63</v>
      </c>
      <c r="F84" s="37" t="s">
        <v>122</v>
      </c>
      <c r="G84" s="37" t="s">
        <v>26</v>
      </c>
      <c r="H84" s="37" t="s">
        <v>28</v>
      </c>
      <c r="I84" s="37">
        <v>120</v>
      </c>
      <c r="J84" s="33" t="s">
        <v>165</v>
      </c>
      <c r="K84" s="33" t="s">
        <v>186</v>
      </c>
      <c r="L84" s="73">
        <v>122.5</v>
      </c>
      <c r="M84" s="73">
        <v>122.54</v>
      </c>
      <c r="N84" s="31">
        <v>122.5</v>
      </c>
      <c r="O84" s="31">
        <v>0</v>
      </c>
      <c r="P84" s="31">
        <v>0</v>
      </c>
      <c r="Q84" s="31">
        <v>0</v>
      </c>
    </row>
    <row r="85" spans="1:17" s="26" customFormat="1" ht="0" customHeight="1" hidden="1">
      <c r="A85" s="16"/>
      <c r="B85" s="38"/>
      <c r="C85" s="38"/>
      <c r="D85" s="38"/>
      <c r="E85" s="38"/>
      <c r="F85" s="38"/>
      <c r="G85" s="38"/>
      <c r="H85" s="38"/>
      <c r="I85" s="38"/>
      <c r="J85" s="16"/>
      <c r="K85" s="16"/>
      <c r="L85" s="35">
        <f aca="true" t="shared" si="10" ref="L85:Q85">L86</f>
        <v>0</v>
      </c>
      <c r="M85" s="35">
        <f t="shared" si="10"/>
        <v>0</v>
      </c>
      <c r="N85" s="35">
        <f t="shared" si="10"/>
        <v>0</v>
      </c>
      <c r="O85" s="35">
        <f t="shared" si="10"/>
        <v>0</v>
      </c>
      <c r="P85" s="35">
        <f t="shared" si="10"/>
        <v>0</v>
      </c>
      <c r="Q85" s="35">
        <f t="shared" si="10"/>
        <v>0</v>
      </c>
    </row>
    <row r="86" spans="1:17" ht="71.25" customHeight="1" hidden="1">
      <c r="A86" s="49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43">
        <f aca="true" t="shared" si="11" ref="L86:Q86">L87+L88+L89+L90+L91</f>
        <v>0</v>
      </c>
      <c r="M86" s="43">
        <f t="shared" si="11"/>
        <v>0</v>
      </c>
      <c r="N86" s="43">
        <f t="shared" si="11"/>
        <v>0</v>
      </c>
      <c r="O86" s="43">
        <f t="shared" si="11"/>
        <v>0</v>
      </c>
      <c r="P86" s="43">
        <f t="shared" si="11"/>
        <v>0</v>
      </c>
      <c r="Q86" s="43">
        <f t="shared" si="11"/>
        <v>0</v>
      </c>
    </row>
    <row r="87" spans="1:17" ht="15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ht="15" hidden="1">
      <c r="A91" s="49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31"/>
      <c r="M91" s="31"/>
      <c r="N91" s="31"/>
      <c r="O91" s="31"/>
      <c r="P91" s="31"/>
      <c r="Q91" s="31"/>
    </row>
    <row r="92" spans="1:17" s="26" customFormat="1" ht="15" hidden="1">
      <c r="A92" s="50"/>
      <c r="B92" s="38"/>
      <c r="C92" s="38"/>
      <c r="D92" s="38"/>
      <c r="E92" s="38"/>
      <c r="F92" s="38"/>
      <c r="G92" s="38"/>
      <c r="H92" s="38"/>
      <c r="I92" s="38"/>
      <c r="J92" s="16"/>
      <c r="K92" s="51"/>
      <c r="L92" s="35"/>
      <c r="M92" s="35"/>
      <c r="N92" s="35"/>
      <c r="O92" s="35"/>
      <c r="P92" s="35"/>
      <c r="Q92" s="35"/>
    </row>
    <row r="93" spans="1:23" s="39" customFormat="1" ht="5.25" customHeight="1" hidden="1">
      <c r="A93" s="52"/>
      <c r="B93" s="37"/>
      <c r="C93" s="37"/>
      <c r="D93" s="37"/>
      <c r="E93" s="37"/>
      <c r="F93" s="37"/>
      <c r="G93" s="37"/>
      <c r="H93" s="37"/>
      <c r="I93" s="37"/>
      <c r="J93" s="33"/>
      <c r="K93" s="33"/>
      <c r="L93" s="53">
        <f aca="true" t="shared" si="12" ref="L93:Q93">L94</f>
        <v>0</v>
      </c>
      <c r="M93" s="53">
        <f t="shared" si="12"/>
        <v>0</v>
      </c>
      <c r="N93" s="53">
        <f t="shared" si="12"/>
        <v>0</v>
      </c>
      <c r="O93" s="53">
        <f t="shared" si="12"/>
        <v>0</v>
      </c>
      <c r="P93" s="53">
        <f t="shared" si="12"/>
        <v>0</v>
      </c>
      <c r="Q93" s="53">
        <f t="shared" si="12"/>
        <v>0</v>
      </c>
      <c r="R93" s="2"/>
      <c r="S93" s="2"/>
      <c r="T93" s="2"/>
      <c r="U93" s="2"/>
      <c r="V93" s="2"/>
      <c r="W93" s="2"/>
    </row>
    <row r="94" spans="1:23" s="39" customFormat="1" ht="15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31"/>
      <c r="M94" s="31"/>
      <c r="N94" s="31"/>
      <c r="O94" s="31"/>
      <c r="P94" s="31"/>
      <c r="Q94" s="31"/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53">
        <f aca="true" t="shared" si="13" ref="L96:Q96">L97</f>
        <v>0</v>
      </c>
      <c r="M96" s="53">
        <f t="shared" si="13"/>
        <v>0</v>
      </c>
      <c r="N96" s="53">
        <f t="shared" si="13"/>
        <v>0</v>
      </c>
      <c r="O96" s="53">
        <f t="shared" si="13"/>
        <v>0</v>
      </c>
      <c r="P96" s="53">
        <f t="shared" si="13"/>
        <v>0</v>
      </c>
      <c r="Q96" s="53">
        <f t="shared" si="13"/>
        <v>0</v>
      </c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31"/>
      <c r="M97" s="31"/>
      <c r="N97" s="31"/>
      <c r="O97" s="31"/>
      <c r="P97" s="31"/>
      <c r="Q97" s="31"/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23" s="39" customFormat="1" ht="15" hidden="1">
      <c r="A101" s="52"/>
      <c r="B101" s="37"/>
      <c r="C101" s="37"/>
      <c r="D101" s="37"/>
      <c r="E101" s="37"/>
      <c r="F101" s="37"/>
      <c r="G101" s="37"/>
      <c r="H101" s="37"/>
      <c r="I101" s="37"/>
      <c r="J101" s="33"/>
      <c r="K101" s="33"/>
      <c r="L101" s="31"/>
      <c r="M101" s="31"/>
      <c r="N101" s="31"/>
      <c r="O101" s="31"/>
      <c r="P101" s="31"/>
      <c r="Q101" s="31"/>
      <c r="R101" s="2"/>
      <c r="S101" s="2"/>
      <c r="T101" s="2"/>
      <c r="U101" s="2"/>
      <c r="V101" s="2"/>
      <c r="W101" s="2"/>
    </row>
    <row r="102" spans="1:17" s="26" customFormat="1" ht="6" customHeight="1" hidden="1">
      <c r="A102" s="16" t="s">
        <v>130</v>
      </c>
      <c r="B102" s="38" t="s">
        <v>27</v>
      </c>
      <c r="C102" s="38" t="s">
        <v>46</v>
      </c>
      <c r="D102" s="38" t="s">
        <v>131</v>
      </c>
      <c r="E102" s="38" t="s">
        <v>26</v>
      </c>
      <c r="F102" s="38" t="s">
        <v>27</v>
      </c>
      <c r="G102" s="38" t="s">
        <v>26</v>
      </c>
      <c r="H102" s="38" t="s">
        <v>28</v>
      </c>
      <c r="I102" s="38" t="s">
        <v>27</v>
      </c>
      <c r="J102" s="16" t="s">
        <v>130</v>
      </c>
      <c r="K102" s="16"/>
      <c r="L102" s="35">
        <v>3728</v>
      </c>
      <c r="M102" s="35">
        <v>4716.33</v>
      </c>
      <c r="N102" s="35">
        <f>N103+N106</f>
        <v>0</v>
      </c>
      <c r="O102" s="35">
        <f>O103+O106</f>
        <v>0</v>
      </c>
      <c r="P102" s="35">
        <f>P103+P106</f>
        <v>0</v>
      </c>
      <c r="Q102" s="35">
        <f>Q103+Q106</f>
        <v>0</v>
      </c>
    </row>
    <row r="103" spans="1:17" ht="12" customHeight="1" hidden="1">
      <c r="A103" s="54" t="s">
        <v>132</v>
      </c>
      <c r="B103" s="37" t="s">
        <v>27</v>
      </c>
      <c r="C103" s="37" t="s">
        <v>46</v>
      </c>
      <c r="D103" s="37" t="s">
        <v>131</v>
      </c>
      <c r="E103" s="37" t="s">
        <v>34</v>
      </c>
      <c r="F103" s="37" t="s">
        <v>27</v>
      </c>
      <c r="G103" s="37" t="s">
        <v>26</v>
      </c>
      <c r="H103" s="37" t="s">
        <v>28</v>
      </c>
      <c r="I103" s="37" t="s">
        <v>27</v>
      </c>
      <c r="J103" s="33" t="s">
        <v>132</v>
      </c>
      <c r="K103" s="33"/>
      <c r="L103" s="53"/>
      <c r="M103" s="53"/>
      <c r="N103" s="53"/>
      <c r="O103" s="53"/>
      <c r="P103" s="53"/>
      <c r="Q103" s="53"/>
    </row>
    <row r="104" spans="1:17" ht="12" customHeight="1" hidden="1">
      <c r="A104" s="54" t="s">
        <v>72</v>
      </c>
      <c r="B104" s="37" t="s">
        <v>27</v>
      </c>
      <c r="C104" s="37" t="s">
        <v>46</v>
      </c>
      <c r="D104" s="37" t="s">
        <v>131</v>
      </c>
      <c r="E104" s="37" t="s">
        <v>34</v>
      </c>
      <c r="F104" s="37" t="s">
        <v>60</v>
      </c>
      <c r="G104" s="37" t="s">
        <v>59</v>
      </c>
      <c r="H104" s="37" t="s">
        <v>28</v>
      </c>
      <c r="I104" s="37" t="s">
        <v>123</v>
      </c>
      <c r="J104" s="33" t="s">
        <v>72</v>
      </c>
      <c r="K104" s="33"/>
      <c r="L104" s="31">
        <f aca="true" t="shared" si="14" ref="L104:Q104">L105</f>
        <v>0</v>
      </c>
      <c r="M104" s="31">
        <f t="shared" si="14"/>
        <v>0</v>
      </c>
      <c r="N104" s="31">
        <f t="shared" si="14"/>
        <v>0</v>
      </c>
      <c r="O104" s="31">
        <f t="shared" si="14"/>
        <v>0</v>
      </c>
      <c r="P104" s="31">
        <f t="shared" si="14"/>
        <v>0</v>
      </c>
      <c r="Q104" s="31">
        <f t="shared" si="14"/>
        <v>0</v>
      </c>
    </row>
    <row r="105" spans="1:17" ht="7.5" customHeight="1" hidden="1">
      <c r="A105" s="54" t="s">
        <v>73</v>
      </c>
      <c r="B105" s="37" t="s">
        <v>125</v>
      </c>
      <c r="C105" s="37" t="s">
        <v>46</v>
      </c>
      <c r="D105" s="37" t="s">
        <v>131</v>
      </c>
      <c r="E105" s="37" t="s">
        <v>34</v>
      </c>
      <c r="F105" s="37" t="s">
        <v>145</v>
      </c>
      <c r="G105" s="37" t="s">
        <v>161</v>
      </c>
      <c r="H105" s="37" t="s">
        <v>28</v>
      </c>
      <c r="I105" s="37" t="s">
        <v>123</v>
      </c>
      <c r="J105" s="33" t="s">
        <v>73</v>
      </c>
      <c r="K105" s="33"/>
      <c r="L105" s="31"/>
      <c r="M105" s="31"/>
      <c r="N105" s="31"/>
      <c r="O105" s="31"/>
      <c r="P105" s="31"/>
      <c r="Q105" s="31"/>
    </row>
    <row r="106" spans="1:17" s="39" customFormat="1" ht="9.75" customHeight="1" hidden="1">
      <c r="A106" s="54" t="s">
        <v>133</v>
      </c>
      <c r="B106" s="37" t="s">
        <v>27</v>
      </c>
      <c r="C106" s="37">
        <v>1</v>
      </c>
      <c r="D106" s="37">
        <v>14</v>
      </c>
      <c r="E106" s="37" t="s">
        <v>61</v>
      </c>
      <c r="F106" s="37" t="s">
        <v>27</v>
      </c>
      <c r="G106" s="37" t="s">
        <v>26</v>
      </c>
      <c r="H106" s="37" t="s">
        <v>28</v>
      </c>
      <c r="I106" s="37">
        <v>430</v>
      </c>
      <c r="J106" s="33" t="s">
        <v>133</v>
      </c>
      <c r="K106" s="33"/>
      <c r="L106" s="53">
        <f aca="true" t="shared" si="15" ref="L106:Q106">L107+L110</f>
        <v>0</v>
      </c>
      <c r="M106" s="53">
        <f t="shared" si="15"/>
        <v>0</v>
      </c>
      <c r="N106" s="53">
        <f t="shared" si="15"/>
        <v>0</v>
      </c>
      <c r="O106" s="53">
        <f t="shared" si="15"/>
        <v>0</v>
      </c>
      <c r="P106" s="53">
        <f t="shared" si="15"/>
        <v>0</v>
      </c>
      <c r="Q106" s="53">
        <f t="shared" si="15"/>
        <v>0</v>
      </c>
    </row>
    <row r="107" spans="1:17" ht="8.25" customHeight="1" hidden="1">
      <c r="A107" s="54" t="s">
        <v>74</v>
      </c>
      <c r="B107" s="37" t="s">
        <v>27</v>
      </c>
      <c r="C107" s="37">
        <v>1</v>
      </c>
      <c r="D107" s="37">
        <v>14</v>
      </c>
      <c r="E107" s="37" t="s">
        <v>61</v>
      </c>
      <c r="F107" s="37" t="s">
        <v>33</v>
      </c>
      <c r="G107" s="37" t="s">
        <v>26</v>
      </c>
      <c r="H107" s="37" t="s">
        <v>28</v>
      </c>
      <c r="I107" s="37">
        <v>430</v>
      </c>
      <c r="J107" s="33" t="s">
        <v>74</v>
      </c>
      <c r="K107" s="33"/>
      <c r="L107" s="31">
        <f aca="true" t="shared" si="16" ref="L107:Q107">L108+L109</f>
        <v>0</v>
      </c>
      <c r="M107" s="31">
        <f t="shared" si="16"/>
        <v>0</v>
      </c>
      <c r="N107" s="31">
        <f t="shared" si="16"/>
        <v>0</v>
      </c>
      <c r="O107" s="31">
        <f t="shared" si="16"/>
        <v>0</v>
      </c>
      <c r="P107" s="31">
        <f t="shared" si="16"/>
        <v>0</v>
      </c>
      <c r="Q107" s="31">
        <f t="shared" si="16"/>
        <v>0</v>
      </c>
    </row>
    <row r="108" spans="1:17" ht="135" hidden="1">
      <c r="A108" s="54" t="s">
        <v>75</v>
      </c>
      <c r="B108" s="37" t="s">
        <v>159</v>
      </c>
      <c r="C108" s="37">
        <v>1</v>
      </c>
      <c r="D108" s="37">
        <v>14</v>
      </c>
      <c r="E108" s="37" t="s">
        <v>61</v>
      </c>
      <c r="F108" s="37" t="s">
        <v>121</v>
      </c>
      <c r="G108" s="37" t="s">
        <v>161</v>
      </c>
      <c r="H108" s="37" t="s">
        <v>28</v>
      </c>
      <c r="I108" s="37">
        <v>430</v>
      </c>
      <c r="J108" s="33" t="s">
        <v>75</v>
      </c>
      <c r="K108" s="33" t="s">
        <v>162</v>
      </c>
      <c r="L108" s="31"/>
      <c r="M108" s="31"/>
      <c r="N108" s="31"/>
      <c r="O108" s="31"/>
      <c r="P108" s="31"/>
      <c r="Q108" s="31"/>
    </row>
    <row r="109" spans="1:17" ht="135" hidden="1">
      <c r="A109" s="54" t="s">
        <v>75</v>
      </c>
      <c r="B109" s="37" t="s">
        <v>125</v>
      </c>
      <c r="C109" s="37">
        <v>1</v>
      </c>
      <c r="D109" s="37">
        <v>14</v>
      </c>
      <c r="E109" s="37" t="s">
        <v>61</v>
      </c>
      <c r="F109" s="37" t="s">
        <v>121</v>
      </c>
      <c r="G109" s="37" t="s">
        <v>161</v>
      </c>
      <c r="H109" s="37" t="s">
        <v>28</v>
      </c>
      <c r="I109" s="37">
        <v>430</v>
      </c>
      <c r="J109" s="33" t="s">
        <v>75</v>
      </c>
      <c r="K109" s="33" t="s">
        <v>186</v>
      </c>
      <c r="L109" s="31"/>
      <c r="M109" s="31"/>
      <c r="N109" s="31"/>
      <c r="O109" s="31"/>
      <c r="P109" s="31"/>
      <c r="Q109" s="31"/>
    </row>
    <row r="110" spans="1:17" ht="3" customHeight="1" hidden="1">
      <c r="A110" s="54" t="s">
        <v>134</v>
      </c>
      <c r="B110" s="37" t="s">
        <v>27</v>
      </c>
      <c r="C110" s="37">
        <v>1</v>
      </c>
      <c r="D110" s="37">
        <v>14</v>
      </c>
      <c r="E110" s="37" t="s">
        <v>61</v>
      </c>
      <c r="F110" s="37" t="s">
        <v>36</v>
      </c>
      <c r="G110" s="37" t="s">
        <v>26</v>
      </c>
      <c r="H110" s="37" t="s">
        <v>28</v>
      </c>
      <c r="I110" s="37">
        <v>430</v>
      </c>
      <c r="J110" s="33" t="s">
        <v>134</v>
      </c>
      <c r="K110" s="33"/>
      <c r="L110" s="31">
        <f aca="true" t="shared" si="17" ref="L110:Q110">L111</f>
        <v>0</v>
      </c>
      <c r="M110" s="31">
        <f t="shared" si="17"/>
        <v>0</v>
      </c>
      <c r="N110" s="31">
        <f t="shared" si="17"/>
        <v>0</v>
      </c>
      <c r="O110" s="31">
        <f t="shared" si="17"/>
        <v>0</v>
      </c>
      <c r="P110" s="31">
        <f t="shared" si="17"/>
        <v>0</v>
      </c>
      <c r="Q110" s="31">
        <f t="shared" si="17"/>
        <v>0</v>
      </c>
    </row>
    <row r="111" spans="1:17" ht="180" hidden="1">
      <c r="A111" s="54" t="s">
        <v>76</v>
      </c>
      <c r="B111" s="37" t="s">
        <v>125</v>
      </c>
      <c r="C111" s="37">
        <v>1</v>
      </c>
      <c r="D111" s="37">
        <v>14</v>
      </c>
      <c r="E111" s="37" t="s">
        <v>61</v>
      </c>
      <c r="F111" s="37" t="s">
        <v>163</v>
      </c>
      <c r="G111" s="37" t="s">
        <v>161</v>
      </c>
      <c r="H111" s="37" t="s">
        <v>28</v>
      </c>
      <c r="I111" s="37">
        <v>430</v>
      </c>
      <c r="J111" s="33" t="s">
        <v>76</v>
      </c>
      <c r="K111" s="33" t="s">
        <v>162</v>
      </c>
      <c r="L111" s="31"/>
      <c r="M111" s="31"/>
      <c r="N111" s="31"/>
      <c r="O111" s="31"/>
      <c r="P111" s="31"/>
      <c r="Q111" s="31"/>
    </row>
    <row r="112" spans="1:17" ht="78" customHeight="1">
      <c r="A112" s="71" t="s">
        <v>212</v>
      </c>
      <c r="B112" s="37" t="s">
        <v>125</v>
      </c>
      <c r="C112" s="37" t="s">
        <v>46</v>
      </c>
      <c r="D112" s="37" t="s">
        <v>210</v>
      </c>
      <c r="E112" s="37" t="s">
        <v>34</v>
      </c>
      <c r="F112" s="37" t="s">
        <v>211</v>
      </c>
      <c r="G112" s="37" t="s">
        <v>161</v>
      </c>
      <c r="H112" s="37" t="s">
        <v>28</v>
      </c>
      <c r="I112" s="37" t="s">
        <v>241</v>
      </c>
      <c r="J112" s="33" t="s">
        <v>213</v>
      </c>
      <c r="K112" s="33" t="s">
        <v>186</v>
      </c>
      <c r="L112" s="31">
        <v>25</v>
      </c>
      <c r="M112" s="31">
        <v>79.33</v>
      </c>
      <c r="N112" s="31">
        <v>25</v>
      </c>
      <c r="O112" s="31">
        <v>0</v>
      </c>
      <c r="P112" s="31">
        <v>0</v>
      </c>
      <c r="Q112" s="31">
        <v>0</v>
      </c>
    </row>
    <row r="113" spans="1:17" ht="102" customHeight="1" hidden="1">
      <c r="A113" s="71" t="s">
        <v>222</v>
      </c>
      <c r="B113" s="37" t="s">
        <v>125</v>
      </c>
      <c r="C113" s="37" t="s">
        <v>46</v>
      </c>
      <c r="D113" s="37" t="s">
        <v>131</v>
      </c>
      <c r="E113" s="37" t="s">
        <v>34</v>
      </c>
      <c r="F113" s="37" t="s">
        <v>145</v>
      </c>
      <c r="G113" s="37" t="s">
        <v>161</v>
      </c>
      <c r="H113" s="37" t="s">
        <v>28</v>
      </c>
      <c r="I113" s="37" t="s">
        <v>220</v>
      </c>
      <c r="J113" s="33" t="s">
        <v>221</v>
      </c>
      <c r="K113" s="33" t="s">
        <v>186</v>
      </c>
      <c r="L113" s="73">
        <v>0</v>
      </c>
      <c r="M113" s="73">
        <v>0</v>
      </c>
      <c r="N113" s="31">
        <v>0</v>
      </c>
      <c r="O113" s="31">
        <v>0</v>
      </c>
      <c r="P113" s="31">
        <v>0</v>
      </c>
      <c r="Q113" s="31">
        <v>0</v>
      </c>
    </row>
    <row r="114" spans="1:17" s="26" customFormat="1" ht="45">
      <c r="A114" s="16" t="s">
        <v>136</v>
      </c>
      <c r="B114" s="38" t="s">
        <v>27</v>
      </c>
      <c r="C114" s="38">
        <v>1</v>
      </c>
      <c r="D114" s="38" t="s">
        <v>137</v>
      </c>
      <c r="E114" s="38" t="s">
        <v>26</v>
      </c>
      <c r="F114" s="38" t="s">
        <v>27</v>
      </c>
      <c r="G114" s="38" t="s">
        <v>26</v>
      </c>
      <c r="H114" s="38" t="s">
        <v>28</v>
      </c>
      <c r="I114" s="38" t="s">
        <v>27</v>
      </c>
      <c r="J114" s="16" t="s">
        <v>138</v>
      </c>
      <c r="K114" s="16"/>
      <c r="L114" s="35">
        <f aca="true" t="shared" si="18" ref="L114:Q114">L115+L118</f>
        <v>5</v>
      </c>
      <c r="M114" s="35">
        <f>M115+M118+M147</f>
        <v>5</v>
      </c>
      <c r="N114" s="35">
        <f t="shared" si="18"/>
        <v>5</v>
      </c>
      <c r="O114" s="35">
        <f t="shared" si="18"/>
        <v>0</v>
      </c>
      <c r="P114" s="35">
        <f t="shared" si="18"/>
        <v>0</v>
      </c>
      <c r="Q114" s="35">
        <f t="shared" si="18"/>
        <v>0</v>
      </c>
    </row>
    <row r="115" spans="1:17" ht="41.25" customHeight="1">
      <c r="A115" s="55" t="s">
        <v>136</v>
      </c>
      <c r="B115" s="37" t="s">
        <v>27</v>
      </c>
      <c r="C115" s="37">
        <v>1</v>
      </c>
      <c r="D115" s="37" t="s">
        <v>137</v>
      </c>
      <c r="E115" s="37" t="s">
        <v>203</v>
      </c>
      <c r="F115" s="37" t="s">
        <v>27</v>
      </c>
      <c r="G115" s="37" t="s">
        <v>26</v>
      </c>
      <c r="H115" s="37" t="s">
        <v>28</v>
      </c>
      <c r="I115" s="37" t="s">
        <v>135</v>
      </c>
      <c r="J115" s="33" t="s">
        <v>77</v>
      </c>
      <c r="K115" s="33"/>
      <c r="L115" s="53">
        <f aca="true" t="shared" si="19" ref="L115:Q115">L116+L117</f>
        <v>5</v>
      </c>
      <c r="M115" s="53">
        <f t="shared" si="19"/>
        <v>5</v>
      </c>
      <c r="N115" s="53">
        <f t="shared" si="19"/>
        <v>5</v>
      </c>
      <c r="O115" s="53">
        <f t="shared" si="19"/>
        <v>0</v>
      </c>
      <c r="P115" s="53">
        <f t="shared" si="19"/>
        <v>0</v>
      </c>
      <c r="Q115" s="53">
        <f t="shared" si="19"/>
        <v>0</v>
      </c>
    </row>
    <row r="116" spans="1:17" ht="41.25" customHeight="1" hidden="1">
      <c r="A116" s="55" t="s">
        <v>136</v>
      </c>
      <c r="B116" s="37" t="s">
        <v>48</v>
      </c>
      <c r="C116" s="37">
        <v>1</v>
      </c>
      <c r="D116" s="37" t="s">
        <v>137</v>
      </c>
      <c r="E116" s="37" t="s">
        <v>45</v>
      </c>
      <c r="F116" s="37" t="s">
        <v>33</v>
      </c>
      <c r="G116" s="37" t="s">
        <v>30</v>
      </c>
      <c r="H116" s="37" t="s">
        <v>28</v>
      </c>
      <c r="I116" s="37" t="s">
        <v>135</v>
      </c>
      <c r="J116" s="33" t="s">
        <v>78</v>
      </c>
      <c r="K116" s="30" t="s">
        <v>31</v>
      </c>
      <c r="L116" s="31"/>
      <c r="M116" s="31"/>
      <c r="N116" s="31"/>
      <c r="O116" s="31"/>
      <c r="P116" s="31"/>
      <c r="Q116" s="31"/>
    </row>
    <row r="117" spans="1:17" ht="41.25" customHeight="1">
      <c r="A117" s="55" t="s">
        <v>136</v>
      </c>
      <c r="B117" s="37" t="s">
        <v>111</v>
      </c>
      <c r="C117" s="37">
        <v>1</v>
      </c>
      <c r="D117" s="37" t="s">
        <v>137</v>
      </c>
      <c r="E117" s="37" t="s">
        <v>30</v>
      </c>
      <c r="F117" s="37" t="s">
        <v>249</v>
      </c>
      <c r="G117" s="37" t="s">
        <v>30</v>
      </c>
      <c r="H117" s="37" t="s">
        <v>28</v>
      </c>
      <c r="I117" s="37" t="s">
        <v>135</v>
      </c>
      <c r="J117" s="33" t="s">
        <v>204</v>
      </c>
      <c r="K117" s="30" t="s">
        <v>31</v>
      </c>
      <c r="L117" s="31">
        <v>5</v>
      </c>
      <c r="M117" s="31">
        <v>5</v>
      </c>
      <c r="N117" s="31">
        <v>5</v>
      </c>
      <c r="O117" s="31">
        <v>0</v>
      </c>
      <c r="P117" s="31">
        <v>0</v>
      </c>
      <c r="Q117" s="31">
        <v>0</v>
      </c>
    </row>
    <row r="118" spans="1:17" ht="83.25" customHeight="1" hidden="1">
      <c r="A118" s="55" t="s">
        <v>136</v>
      </c>
      <c r="B118" s="37" t="s">
        <v>125</v>
      </c>
      <c r="C118" s="37">
        <v>1</v>
      </c>
      <c r="D118" s="37" t="s">
        <v>137</v>
      </c>
      <c r="E118" s="37" t="s">
        <v>149</v>
      </c>
      <c r="F118" s="37" t="s">
        <v>60</v>
      </c>
      <c r="G118" s="37" t="s">
        <v>161</v>
      </c>
      <c r="H118" s="37" t="s">
        <v>28</v>
      </c>
      <c r="I118" s="37" t="s">
        <v>135</v>
      </c>
      <c r="J118" s="33" t="s">
        <v>205</v>
      </c>
      <c r="K118" s="30" t="s">
        <v>31</v>
      </c>
      <c r="L118" s="53">
        <v>0</v>
      </c>
      <c r="M118" s="53">
        <v>0</v>
      </c>
      <c r="N118" s="53">
        <v>0</v>
      </c>
      <c r="O118" s="53">
        <f>O119</f>
        <v>0</v>
      </c>
      <c r="P118" s="53">
        <f>P119</f>
        <v>0</v>
      </c>
      <c r="Q118" s="53">
        <f>Q119</f>
        <v>0</v>
      </c>
    </row>
    <row r="119" spans="1:17" ht="81" customHeight="1" hidden="1">
      <c r="A119" s="55" t="s">
        <v>136</v>
      </c>
      <c r="B119" s="37" t="s">
        <v>207</v>
      </c>
      <c r="C119" s="37">
        <v>1</v>
      </c>
      <c r="D119" s="37" t="s">
        <v>137</v>
      </c>
      <c r="E119" s="37" t="s">
        <v>206</v>
      </c>
      <c r="F119" s="37" t="s">
        <v>42</v>
      </c>
      <c r="G119" s="37" t="s">
        <v>34</v>
      </c>
      <c r="H119" s="37" t="s">
        <v>28</v>
      </c>
      <c r="I119" s="37" t="s">
        <v>135</v>
      </c>
      <c r="J119" s="33" t="s">
        <v>208</v>
      </c>
      <c r="K119" s="33" t="s">
        <v>31</v>
      </c>
      <c r="L119" s="73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</row>
    <row r="120" spans="1:17" ht="105" hidden="1">
      <c r="A120" s="55" t="s">
        <v>136</v>
      </c>
      <c r="B120" s="37" t="s">
        <v>155</v>
      </c>
      <c r="C120" s="37">
        <v>1</v>
      </c>
      <c r="D120" s="37" t="s">
        <v>137</v>
      </c>
      <c r="E120" s="37" t="s">
        <v>65</v>
      </c>
      <c r="F120" s="37" t="s">
        <v>33</v>
      </c>
      <c r="G120" s="37" t="s">
        <v>30</v>
      </c>
      <c r="H120" s="37" t="s">
        <v>28</v>
      </c>
      <c r="I120" s="37" t="s">
        <v>135</v>
      </c>
      <c r="J120" s="33" t="s">
        <v>79</v>
      </c>
      <c r="K120" s="33" t="s">
        <v>81</v>
      </c>
      <c r="L120" s="31"/>
      <c r="M120" s="31"/>
      <c r="N120" s="31"/>
      <c r="O120" s="31"/>
      <c r="P120" s="31"/>
      <c r="Q120" s="31"/>
    </row>
    <row r="121" spans="1:17" ht="30" customHeight="1" hidden="1">
      <c r="A121" s="55" t="s">
        <v>136</v>
      </c>
      <c r="B121" s="37" t="s">
        <v>139</v>
      </c>
      <c r="C121" s="37">
        <v>1</v>
      </c>
      <c r="D121" s="37" t="s">
        <v>137</v>
      </c>
      <c r="E121" s="37" t="s">
        <v>65</v>
      </c>
      <c r="F121" s="37" t="s">
        <v>33</v>
      </c>
      <c r="G121" s="37" t="s">
        <v>30</v>
      </c>
      <c r="H121" s="37" t="s">
        <v>28</v>
      </c>
      <c r="I121" s="37" t="s">
        <v>135</v>
      </c>
      <c r="J121" s="33" t="s">
        <v>79</v>
      </c>
      <c r="K121" s="33" t="s">
        <v>66</v>
      </c>
      <c r="L121" s="31"/>
      <c r="M121" s="31"/>
      <c r="N121" s="31"/>
      <c r="O121" s="31"/>
      <c r="P121" s="31"/>
      <c r="Q121" s="31"/>
    </row>
    <row r="122" spans="1:17" ht="75" hidden="1">
      <c r="A122" s="55" t="s">
        <v>136</v>
      </c>
      <c r="B122" s="37" t="s">
        <v>155</v>
      </c>
      <c r="C122" s="37">
        <v>1</v>
      </c>
      <c r="D122" s="37" t="s">
        <v>137</v>
      </c>
      <c r="E122" s="37" t="s">
        <v>65</v>
      </c>
      <c r="F122" s="37" t="s">
        <v>36</v>
      </c>
      <c r="G122" s="37" t="s">
        <v>30</v>
      </c>
      <c r="H122" s="37" t="s">
        <v>28</v>
      </c>
      <c r="I122" s="37" t="s">
        <v>135</v>
      </c>
      <c r="J122" s="33" t="s">
        <v>80</v>
      </c>
      <c r="K122" s="33" t="s">
        <v>81</v>
      </c>
      <c r="L122" s="31"/>
      <c r="M122" s="31"/>
      <c r="N122" s="31"/>
      <c r="O122" s="31"/>
      <c r="P122" s="31"/>
      <c r="Q122" s="31"/>
    </row>
    <row r="123" spans="1:17" ht="75" hidden="1">
      <c r="A123" s="55" t="s">
        <v>136</v>
      </c>
      <c r="B123" s="37" t="s">
        <v>139</v>
      </c>
      <c r="C123" s="37">
        <v>1</v>
      </c>
      <c r="D123" s="37" t="s">
        <v>137</v>
      </c>
      <c r="E123" s="37" t="s">
        <v>65</v>
      </c>
      <c r="F123" s="37" t="s">
        <v>36</v>
      </c>
      <c r="G123" s="37" t="s">
        <v>30</v>
      </c>
      <c r="H123" s="37" t="s">
        <v>28</v>
      </c>
      <c r="I123" s="37" t="s">
        <v>135</v>
      </c>
      <c r="J123" s="33" t="s">
        <v>80</v>
      </c>
      <c r="K123" s="33" t="s">
        <v>66</v>
      </c>
      <c r="L123" s="31"/>
      <c r="M123" s="31"/>
      <c r="N123" s="31"/>
      <c r="O123" s="31"/>
      <c r="P123" s="31"/>
      <c r="Q123" s="31"/>
    </row>
    <row r="124" spans="1:17" ht="20.25" customHeight="1" hidden="1">
      <c r="A124" s="55" t="s">
        <v>136</v>
      </c>
      <c r="B124" s="37" t="s">
        <v>27</v>
      </c>
      <c r="C124" s="37">
        <v>1</v>
      </c>
      <c r="D124" s="37" t="s">
        <v>137</v>
      </c>
      <c r="E124" s="37" t="s">
        <v>140</v>
      </c>
      <c r="F124" s="37" t="s">
        <v>27</v>
      </c>
      <c r="G124" s="37" t="s">
        <v>26</v>
      </c>
      <c r="H124" s="37" t="s">
        <v>28</v>
      </c>
      <c r="I124" s="37" t="s">
        <v>135</v>
      </c>
      <c r="J124" s="33" t="s">
        <v>82</v>
      </c>
      <c r="K124" s="33"/>
      <c r="L124" s="53">
        <f aca="true" t="shared" si="20" ref="L124:Q124">L125</f>
        <v>0</v>
      </c>
      <c r="M124" s="53">
        <f t="shared" si="20"/>
        <v>0</v>
      </c>
      <c r="N124" s="53">
        <f t="shared" si="20"/>
        <v>0</v>
      </c>
      <c r="O124" s="53">
        <f t="shared" si="20"/>
        <v>0</v>
      </c>
      <c r="P124" s="53">
        <f t="shared" si="20"/>
        <v>0</v>
      </c>
      <c r="Q124" s="53">
        <f t="shared" si="20"/>
        <v>0</v>
      </c>
    </row>
    <row r="125" spans="1:17" ht="90" hidden="1">
      <c r="A125" s="55" t="s">
        <v>136</v>
      </c>
      <c r="B125" s="37" t="s">
        <v>139</v>
      </c>
      <c r="C125" s="37">
        <v>1</v>
      </c>
      <c r="D125" s="37" t="s">
        <v>137</v>
      </c>
      <c r="E125" s="37" t="s">
        <v>140</v>
      </c>
      <c r="F125" s="37" t="s">
        <v>60</v>
      </c>
      <c r="G125" s="37" t="s">
        <v>59</v>
      </c>
      <c r="H125" s="37" t="s">
        <v>28</v>
      </c>
      <c r="I125" s="37" t="s">
        <v>135</v>
      </c>
      <c r="J125" s="33" t="s">
        <v>83</v>
      </c>
      <c r="K125" s="33" t="s">
        <v>66</v>
      </c>
      <c r="L125" s="31"/>
      <c r="M125" s="31"/>
      <c r="N125" s="31"/>
      <c r="O125" s="31"/>
      <c r="P125" s="31"/>
      <c r="Q125" s="31"/>
    </row>
    <row r="126" spans="1:17" ht="45" hidden="1">
      <c r="A126" s="55" t="s">
        <v>136</v>
      </c>
      <c r="B126" s="37" t="s">
        <v>27</v>
      </c>
      <c r="C126" s="37">
        <v>1</v>
      </c>
      <c r="D126" s="37" t="s">
        <v>137</v>
      </c>
      <c r="E126" s="37" t="s">
        <v>141</v>
      </c>
      <c r="F126" s="37" t="s">
        <v>27</v>
      </c>
      <c r="G126" s="37" t="s">
        <v>26</v>
      </c>
      <c r="H126" s="37" t="s">
        <v>28</v>
      </c>
      <c r="I126" s="37" t="s">
        <v>135</v>
      </c>
      <c r="J126" s="33" t="s">
        <v>84</v>
      </c>
      <c r="K126" s="33"/>
      <c r="L126" s="53">
        <f aca="true" t="shared" si="21" ref="L126:Q126">L127</f>
        <v>0</v>
      </c>
      <c r="M126" s="53">
        <f t="shared" si="21"/>
        <v>0</v>
      </c>
      <c r="N126" s="53">
        <f t="shared" si="21"/>
        <v>0</v>
      </c>
      <c r="O126" s="53">
        <f t="shared" si="21"/>
        <v>0</v>
      </c>
      <c r="P126" s="53">
        <f t="shared" si="21"/>
        <v>0</v>
      </c>
      <c r="Q126" s="53">
        <f t="shared" si="21"/>
        <v>0</v>
      </c>
    </row>
    <row r="127" spans="1:17" ht="14.25" customHeight="1" hidden="1">
      <c r="A127" s="55" t="s">
        <v>136</v>
      </c>
      <c r="B127" s="37" t="s">
        <v>27</v>
      </c>
      <c r="C127" s="37">
        <v>1</v>
      </c>
      <c r="D127" s="37" t="s">
        <v>137</v>
      </c>
      <c r="E127" s="37" t="s">
        <v>141</v>
      </c>
      <c r="F127" s="37" t="s">
        <v>60</v>
      </c>
      <c r="G127" s="37" t="s">
        <v>59</v>
      </c>
      <c r="H127" s="37" t="s">
        <v>28</v>
      </c>
      <c r="I127" s="37" t="s">
        <v>135</v>
      </c>
      <c r="J127" s="33" t="s">
        <v>85</v>
      </c>
      <c r="K127" s="33"/>
      <c r="L127" s="31"/>
      <c r="M127" s="31"/>
      <c r="N127" s="31"/>
      <c r="O127" s="31"/>
      <c r="P127" s="31"/>
      <c r="Q127" s="31"/>
    </row>
    <row r="128" spans="1:17" ht="105" hidden="1">
      <c r="A128" s="55" t="s">
        <v>136</v>
      </c>
      <c r="B128" s="37" t="s">
        <v>70</v>
      </c>
      <c r="C128" s="37">
        <v>1</v>
      </c>
      <c r="D128" s="37" t="s">
        <v>137</v>
      </c>
      <c r="E128" s="37" t="s">
        <v>141</v>
      </c>
      <c r="F128" s="37" t="s">
        <v>86</v>
      </c>
      <c r="G128" s="37" t="s">
        <v>59</v>
      </c>
      <c r="H128" s="37" t="s">
        <v>28</v>
      </c>
      <c r="I128" s="37" t="s">
        <v>135</v>
      </c>
      <c r="J128" s="33" t="s">
        <v>87</v>
      </c>
      <c r="K128" s="33" t="s">
        <v>71</v>
      </c>
      <c r="L128" s="31"/>
      <c r="M128" s="31"/>
      <c r="N128" s="31"/>
      <c r="O128" s="31"/>
      <c r="P128" s="31"/>
      <c r="Q128" s="31"/>
    </row>
    <row r="129" spans="1:17" ht="195" hidden="1">
      <c r="A129" s="55" t="s">
        <v>136</v>
      </c>
      <c r="B129" s="37" t="s">
        <v>27</v>
      </c>
      <c r="C129" s="37">
        <v>1</v>
      </c>
      <c r="D129" s="37" t="s">
        <v>137</v>
      </c>
      <c r="E129" s="37" t="s">
        <v>143</v>
      </c>
      <c r="F129" s="37" t="s">
        <v>27</v>
      </c>
      <c r="G129" s="37" t="s">
        <v>26</v>
      </c>
      <c r="H129" s="37" t="s">
        <v>28</v>
      </c>
      <c r="I129" s="37" t="s">
        <v>135</v>
      </c>
      <c r="J129" s="33" t="s">
        <v>88</v>
      </c>
      <c r="K129" s="33"/>
      <c r="L129" s="53">
        <f aca="true" t="shared" si="22" ref="L129:Q129">L130+L131+L132+L133+L134+L135+L136+L137+L138</f>
        <v>0</v>
      </c>
      <c r="M129" s="53">
        <f t="shared" si="22"/>
        <v>0</v>
      </c>
      <c r="N129" s="53">
        <f t="shared" si="22"/>
        <v>0</v>
      </c>
      <c r="O129" s="53">
        <f t="shared" si="22"/>
        <v>0</v>
      </c>
      <c r="P129" s="53">
        <f t="shared" si="22"/>
        <v>0</v>
      </c>
      <c r="Q129" s="53">
        <f t="shared" si="22"/>
        <v>0</v>
      </c>
    </row>
    <row r="130" spans="1:17" ht="10.5" customHeight="1" hidden="1">
      <c r="A130" s="55" t="s">
        <v>136</v>
      </c>
      <c r="B130" s="37" t="s">
        <v>118</v>
      </c>
      <c r="C130" s="37">
        <v>1</v>
      </c>
      <c r="D130" s="37" t="s">
        <v>137</v>
      </c>
      <c r="E130" s="37" t="s">
        <v>143</v>
      </c>
      <c r="F130" s="37" t="s">
        <v>33</v>
      </c>
      <c r="G130" s="37" t="s">
        <v>30</v>
      </c>
      <c r="H130" s="37" t="s">
        <v>28</v>
      </c>
      <c r="I130" s="37" t="s">
        <v>135</v>
      </c>
      <c r="J130" s="33" t="s">
        <v>89</v>
      </c>
      <c r="K130" s="33" t="s">
        <v>151</v>
      </c>
      <c r="L130" s="31"/>
      <c r="M130" s="31"/>
      <c r="N130" s="31"/>
      <c r="O130" s="31"/>
      <c r="P130" s="31"/>
      <c r="Q130" s="31"/>
    </row>
    <row r="131" spans="1:17" ht="75" hidden="1">
      <c r="A131" s="55" t="s">
        <v>136</v>
      </c>
      <c r="B131" s="37" t="s">
        <v>118</v>
      </c>
      <c r="C131" s="37">
        <v>1</v>
      </c>
      <c r="D131" s="37" t="s">
        <v>137</v>
      </c>
      <c r="E131" s="37" t="s">
        <v>143</v>
      </c>
      <c r="F131" s="37" t="s">
        <v>40</v>
      </c>
      <c r="G131" s="37" t="s">
        <v>30</v>
      </c>
      <c r="H131" s="37" t="s">
        <v>28</v>
      </c>
      <c r="I131" s="37" t="s">
        <v>135</v>
      </c>
      <c r="J131" s="33" t="s">
        <v>90</v>
      </c>
      <c r="K131" s="33" t="s">
        <v>151</v>
      </c>
      <c r="L131" s="31"/>
      <c r="M131" s="31"/>
      <c r="N131" s="31"/>
      <c r="O131" s="31"/>
      <c r="P131" s="31"/>
      <c r="Q131" s="31"/>
    </row>
    <row r="132" spans="1:17" ht="60" hidden="1">
      <c r="A132" s="55" t="s">
        <v>136</v>
      </c>
      <c r="B132" s="37" t="s">
        <v>91</v>
      </c>
      <c r="C132" s="37">
        <v>1</v>
      </c>
      <c r="D132" s="37" t="s">
        <v>137</v>
      </c>
      <c r="E132" s="37" t="s">
        <v>143</v>
      </c>
      <c r="F132" s="37" t="s">
        <v>40</v>
      </c>
      <c r="G132" s="37" t="s">
        <v>30</v>
      </c>
      <c r="H132" s="37" t="s">
        <v>28</v>
      </c>
      <c r="I132" s="37" t="s">
        <v>135</v>
      </c>
      <c r="J132" s="33" t="s">
        <v>90</v>
      </c>
      <c r="K132" s="33" t="s">
        <v>92</v>
      </c>
      <c r="L132" s="31"/>
      <c r="M132" s="31"/>
      <c r="N132" s="31"/>
      <c r="O132" s="31"/>
      <c r="P132" s="31"/>
      <c r="Q132" s="31"/>
    </row>
    <row r="133" spans="1:17" ht="60" hidden="1">
      <c r="A133" s="55" t="s">
        <v>136</v>
      </c>
      <c r="B133" s="37" t="s">
        <v>139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66</v>
      </c>
      <c r="L133" s="31"/>
      <c r="M133" s="31"/>
      <c r="N133" s="31"/>
      <c r="O133" s="31"/>
      <c r="P133" s="31"/>
      <c r="Q133" s="31"/>
    </row>
    <row r="134" spans="1:17" ht="60" hidden="1">
      <c r="A134" s="55" t="s">
        <v>136</v>
      </c>
      <c r="B134" s="37" t="s">
        <v>120</v>
      </c>
      <c r="C134" s="37">
        <v>1</v>
      </c>
      <c r="D134" s="37" t="s">
        <v>137</v>
      </c>
      <c r="E134" s="37" t="s">
        <v>143</v>
      </c>
      <c r="F134" s="37" t="s">
        <v>40</v>
      </c>
      <c r="G134" s="37" t="s">
        <v>30</v>
      </c>
      <c r="H134" s="37" t="s">
        <v>28</v>
      </c>
      <c r="I134" s="37" t="s">
        <v>135</v>
      </c>
      <c r="J134" s="33" t="s">
        <v>90</v>
      </c>
      <c r="K134" s="33" t="s">
        <v>119</v>
      </c>
      <c r="L134" s="31"/>
      <c r="M134" s="31"/>
      <c r="N134" s="31"/>
      <c r="O134" s="31"/>
      <c r="P134" s="31"/>
      <c r="Q134" s="31"/>
    </row>
    <row r="135" spans="1:17" ht="75" hidden="1">
      <c r="A135" s="55" t="s">
        <v>136</v>
      </c>
      <c r="B135" s="37" t="s">
        <v>118</v>
      </c>
      <c r="C135" s="37">
        <v>1</v>
      </c>
      <c r="D135" s="37" t="s">
        <v>137</v>
      </c>
      <c r="E135" s="37" t="s">
        <v>143</v>
      </c>
      <c r="F135" s="37" t="s">
        <v>60</v>
      </c>
      <c r="G135" s="37" t="s">
        <v>30</v>
      </c>
      <c r="H135" s="37" t="s">
        <v>28</v>
      </c>
      <c r="I135" s="37" t="s">
        <v>135</v>
      </c>
      <c r="J135" s="33" t="s">
        <v>93</v>
      </c>
      <c r="K135" s="33" t="s">
        <v>151</v>
      </c>
      <c r="L135" s="31"/>
      <c r="M135" s="31"/>
      <c r="N135" s="31"/>
      <c r="O135" s="31"/>
      <c r="P135" s="31"/>
      <c r="Q135" s="31"/>
    </row>
    <row r="136" spans="1:17" ht="7.5" customHeight="1" hidden="1">
      <c r="A136" s="55" t="s">
        <v>136</v>
      </c>
      <c r="B136" s="37" t="s">
        <v>155</v>
      </c>
      <c r="C136" s="37">
        <v>1</v>
      </c>
      <c r="D136" s="37" t="s">
        <v>137</v>
      </c>
      <c r="E136" s="37" t="s">
        <v>143</v>
      </c>
      <c r="F136" s="37" t="s">
        <v>60</v>
      </c>
      <c r="G136" s="37" t="s">
        <v>30</v>
      </c>
      <c r="H136" s="37" t="s">
        <v>28</v>
      </c>
      <c r="I136" s="37" t="s">
        <v>135</v>
      </c>
      <c r="J136" s="33" t="s">
        <v>93</v>
      </c>
      <c r="K136" s="33" t="s">
        <v>81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136</v>
      </c>
      <c r="B137" s="37" t="s">
        <v>118</v>
      </c>
      <c r="C137" s="37">
        <v>1</v>
      </c>
      <c r="D137" s="37" t="s">
        <v>137</v>
      </c>
      <c r="E137" s="37" t="s">
        <v>143</v>
      </c>
      <c r="F137" s="37" t="s">
        <v>94</v>
      </c>
      <c r="G137" s="37" t="s">
        <v>30</v>
      </c>
      <c r="H137" s="37" t="s">
        <v>28</v>
      </c>
      <c r="I137" s="37" t="s">
        <v>135</v>
      </c>
      <c r="J137" s="33" t="s">
        <v>95</v>
      </c>
      <c r="K137" s="33" t="s">
        <v>151</v>
      </c>
      <c r="L137" s="31"/>
      <c r="M137" s="31"/>
      <c r="N137" s="31"/>
      <c r="O137" s="31"/>
      <c r="P137" s="31"/>
      <c r="Q137" s="31"/>
    </row>
    <row r="138" spans="1:17" ht="75" hidden="1">
      <c r="A138" s="55" t="s">
        <v>136</v>
      </c>
      <c r="B138" s="37" t="s">
        <v>96</v>
      </c>
      <c r="C138" s="37">
        <v>1</v>
      </c>
      <c r="D138" s="37" t="s">
        <v>137</v>
      </c>
      <c r="E138" s="37" t="s">
        <v>143</v>
      </c>
      <c r="F138" s="37" t="s">
        <v>94</v>
      </c>
      <c r="G138" s="37" t="s">
        <v>30</v>
      </c>
      <c r="H138" s="37" t="s">
        <v>28</v>
      </c>
      <c r="I138" s="37" t="s">
        <v>135</v>
      </c>
      <c r="J138" s="33" t="s">
        <v>95</v>
      </c>
      <c r="K138" s="44" t="s">
        <v>68</v>
      </c>
      <c r="L138" s="31"/>
      <c r="M138" s="31"/>
      <c r="N138" s="31"/>
      <c r="O138" s="31"/>
      <c r="P138" s="31"/>
      <c r="Q138" s="31"/>
    </row>
    <row r="139" spans="1:17" ht="3" customHeight="1" hidden="1">
      <c r="A139" s="55" t="s">
        <v>136</v>
      </c>
      <c r="B139" s="37" t="s">
        <v>155</v>
      </c>
      <c r="C139" s="37">
        <v>1</v>
      </c>
      <c r="D139" s="37" t="s">
        <v>137</v>
      </c>
      <c r="E139" s="37" t="s">
        <v>97</v>
      </c>
      <c r="F139" s="37" t="s">
        <v>27</v>
      </c>
      <c r="G139" s="37" t="s">
        <v>30</v>
      </c>
      <c r="H139" s="37" t="s">
        <v>28</v>
      </c>
      <c r="I139" s="37" t="s">
        <v>135</v>
      </c>
      <c r="J139" s="33" t="s">
        <v>98</v>
      </c>
      <c r="K139" s="33" t="s">
        <v>81</v>
      </c>
      <c r="L139" s="53"/>
      <c r="M139" s="53"/>
      <c r="N139" s="53"/>
      <c r="O139" s="53"/>
      <c r="P139" s="53"/>
      <c r="Q139" s="53"/>
    </row>
    <row r="140" spans="1:17" ht="87.75" customHeight="1" hidden="1">
      <c r="A140" s="55" t="s">
        <v>136</v>
      </c>
      <c r="B140" s="37" t="s">
        <v>139</v>
      </c>
      <c r="C140" s="37">
        <v>1</v>
      </c>
      <c r="D140" s="37" t="s">
        <v>137</v>
      </c>
      <c r="E140" s="37" t="s">
        <v>97</v>
      </c>
      <c r="F140" s="37" t="s">
        <v>27</v>
      </c>
      <c r="G140" s="37" t="s">
        <v>30</v>
      </c>
      <c r="H140" s="37" t="s">
        <v>28</v>
      </c>
      <c r="I140" s="37" t="s">
        <v>135</v>
      </c>
      <c r="J140" s="33" t="s">
        <v>98</v>
      </c>
      <c r="K140" s="33" t="s">
        <v>66</v>
      </c>
      <c r="L140" s="53"/>
      <c r="M140" s="53"/>
      <c r="N140" s="53"/>
      <c r="O140" s="53"/>
      <c r="P140" s="53"/>
      <c r="Q140" s="53"/>
    </row>
    <row r="141" spans="1:17" ht="45" hidden="1">
      <c r="A141" s="55" t="s">
        <v>136</v>
      </c>
      <c r="B141" s="37" t="s">
        <v>27</v>
      </c>
      <c r="C141" s="37">
        <v>1</v>
      </c>
      <c r="D141" s="37" t="s">
        <v>137</v>
      </c>
      <c r="E141" s="37" t="s">
        <v>147</v>
      </c>
      <c r="F141" s="37" t="s">
        <v>27</v>
      </c>
      <c r="G141" s="37" t="s">
        <v>30</v>
      </c>
      <c r="H141" s="37" t="s">
        <v>28</v>
      </c>
      <c r="I141" s="37" t="s">
        <v>135</v>
      </c>
      <c r="J141" s="33" t="s">
        <v>99</v>
      </c>
      <c r="K141" s="33"/>
      <c r="L141" s="53"/>
      <c r="M141" s="53"/>
      <c r="N141" s="53"/>
      <c r="O141" s="53"/>
      <c r="P141" s="53"/>
      <c r="Q141" s="53"/>
    </row>
    <row r="142" spans="1:17" ht="42" customHeight="1" hidden="1">
      <c r="A142" s="55" t="s">
        <v>136</v>
      </c>
      <c r="B142" s="37" t="s">
        <v>27</v>
      </c>
      <c r="C142" s="37">
        <v>1</v>
      </c>
      <c r="D142" s="37" t="s">
        <v>137</v>
      </c>
      <c r="E142" s="37" t="s">
        <v>147</v>
      </c>
      <c r="F142" s="37" t="s">
        <v>33</v>
      </c>
      <c r="G142" s="37" t="s">
        <v>30</v>
      </c>
      <c r="H142" s="37" t="s">
        <v>28</v>
      </c>
      <c r="I142" s="37" t="s">
        <v>135</v>
      </c>
      <c r="J142" s="33" t="s">
        <v>100</v>
      </c>
      <c r="K142" s="33"/>
      <c r="L142" s="31"/>
      <c r="M142" s="31"/>
      <c r="N142" s="31"/>
      <c r="O142" s="31"/>
      <c r="P142" s="31"/>
      <c r="Q142" s="31"/>
    </row>
    <row r="143" spans="1:17" ht="90" hidden="1">
      <c r="A143" s="55" t="s">
        <v>136</v>
      </c>
      <c r="B143" s="37" t="s">
        <v>139</v>
      </c>
      <c r="C143" s="37">
        <v>1</v>
      </c>
      <c r="D143" s="37" t="s">
        <v>137</v>
      </c>
      <c r="E143" s="37" t="s">
        <v>147</v>
      </c>
      <c r="F143" s="37" t="s">
        <v>35</v>
      </c>
      <c r="G143" s="37" t="s">
        <v>30</v>
      </c>
      <c r="H143" s="37" t="s">
        <v>28</v>
      </c>
      <c r="I143" s="37" t="s">
        <v>135</v>
      </c>
      <c r="J143" s="33" t="s">
        <v>101</v>
      </c>
      <c r="K143" s="33" t="s">
        <v>66</v>
      </c>
      <c r="L143" s="31"/>
      <c r="M143" s="31"/>
      <c r="N143" s="31"/>
      <c r="O143" s="31"/>
      <c r="P143" s="31"/>
      <c r="Q143" s="31"/>
    </row>
    <row r="144" spans="1:17" ht="45" hidden="1">
      <c r="A144" s="55" t="s">
        <v>136</v>
      </c>
      <c r="B144" s="37" t="s">
        <v>139</v>
      </c>
      <c r="C144" s="37">
        <v>1</v>
      </c>
      <c r="D144" s="37" t="s">
        <v>137</v>
      </c>
      <c r="E144" s="37" t="s">
        <v>147</v>
      </c>
      <c r="F144" s="37" t="s">
        <v>40</v>
      </c>
      <c r="G144" s="37" t="s">
        <v>30</v>
      </c>
      <c r="H144" s="37" t="s">
        <v>28</v>
      </c>
      <c r="I144" s="37" t="s">
        <v>135</v>
      </c>
      <c r="J144" s="33" t="s">
        <v>102</v>
      </c>
      <c r="K144" s="33" t="s">
        <v>66</v>
      </c>
      <c r="L144" s="31"/>
      <c r="M144" s="31"/>
      <c r="N144" s="31"/>
      <c r="O144" s="31"/>
      <c r="P144" s="31"/>
      <c r="Q144" s="31"/>
    </row>
    <row r="145" spans="1:17" ht="105" hidden="1">
      <c r="A145" s="55" t="s">
        <v>136</v>
      </c>
      <c r="B145" s="37" t="s">
        <v>27</v>
      </c>
      <c r="C145" s="37">
        <v>1</v>
      </c>
      <c r="D145" s="37" t="s">
        <v>137</v>
      </c>
      <c r="E145" s="37" t="s">
        <v>149</v>
      </c>
      <c r="F145" s="37" t="s">
        <v>27</v>
      </c>
      <c r="G145" s="37" t="s">
        <v>26</v>
      </c>
      <c r="H145" s="37" t="s">
        <v>28</v>
      </c>
      <c r="I145" s="37" t="s">
        <v>135</v>
      </c>
      <c r="J145" s="33" t="s">
        <v>103</v>
      </c>
      <c r="K145" s="33"/>
      <c r="L145" s="53">
        <f aca="true" t="shared" si="23" ref="L145:Q145">L146+L147</f>
        <v>0</v>
      </c>
      <c r="M145" s="53">
        <f t="shared" si="23"/>
        <v>0</v>
      </c>
      <c r="N145" s="53">
        <f t="shared" si="23"/>
        <v>0</v>
      </c>
      <c r="O145" s="53">
        <f t="shared" si="23"/>
        <v>0</v>
      </c>
      <c r="P145" s="53">
        <f t="shared" si="23"/>
        <v>0</v>
      </c>
      <c r="Q145" s="53">
        <f t="shared" si="23"/>
        <v>0</v>
      </c>
    </row>
    <row r="146" spans="1:17" ht="7.5" customHeight="1" hidden="1">
      <c r="A146" s="55" t="s">
        <v>136</v>
      </c>
      <c r="B146" s="37" t="s">
        <v>144</v>
      </c>
      <c r="C146" s="37">
        <v>1</v>
      </c>
      <c r="D146" s="37" t="s">
        <v>137</v>
      </c>
      <c r="E146" s="37" t="s">
        <v>149</v>
      </c>
      <c r="F146" s="37" t="s">
        <v>60</v>
      </c>
      <c r="G146" s="37" t="s">
        <v>59</v>
      </c>
      <c r="H146" s="37" t="s">
        <v>28</v>
      </c>
      <c r="I146" s="37" t="s">
        <v>135</v>
      </c>
      <c r="J146" s="33" t="s">
        <v>104</v>
      </c>
      <c r="K146" s="33" t="s">
        <v>105</v>
      </c>
      <c r="L146" s="31"/>
      <c r="M146" s="31"/>
      <c r="N146" s="31"/>
      <c r="O146" s="31"/>
      <c r="P146" s="31"/>
      <c r="Q146" s="31"/>
    </row>
    <row r="147" spans="1:17" ht="105" hidden="1">
      <c r="A147" s="55" t="s">
        <v>136</v>
      </c>
      <c r="B147" s="37" t="s">
        <v>150</v>
      </c>
      <c r="C147" s="37">
        <v>1</v>
      </c>
      <c r="D147" s="37" t="s">
        <v>137</v>
      </c>
      <c r="E147" s="37" t="s">
        <v>149</v>
      </c>
      <c r="F147" s="37" t="s">
        <v>60</v>
      </c>
      <c r="G147" s="37" t="s">
        <v>161</v>
      </c>
      <c r="H147" s="37" t="s">
        <v>28</v>
      </c>
      <c r="I147" s="37" t="s">
        <v>135</v>
      </c>
      <c r="J147" s="33" t="s">
        <v>224</v>
      </c>
      <c r="K147" s="33" t="s">
        <v>126</v>
      </c>
      <c r="L147" s="31">
        <v>0</v>
      </c>
      <c r="M147" s="31">
        <v>0</v>
      </c>
      <c r="N147" s="31">
        <v>0</v>
      </c>
      <c r="O147" s="31"/>
      <c r="P147" s="31"/>
      <c r="Q147" s="31"/>
    </row>
    <row r="148" spans="1:17" ht="26.25" customHeight="1" hidden="1">
      <c r="A148" s="55" t="s">
        <v>136</v>
      </c>
      <c r="B148" s="37" t="s">
        <v>91</v>
      </c>
      <c r="C148" s="37">
        <v>1</v>
      </c>
      <c r="D148" s="37" t="s">
        <v>137</v>
      </c>
      <c r="E148" s="37" t="s">
        <v>106</v>
      </c>
      <c r="F148" s="37" t="s">
        <v>27</v>
      </c>
      <c r="G148" s="37" t="s">
        <v>30</v>
      </c>
      <c r="H148" s="37" t="s">
        <v>28</v>
      </c>
      <c r="I148" s="37" t="s">
        <v>135</v>
      </c>
      <c r="J148" s="33" t="s">
        <v>107</v>
      </c>
      <c r="K148" s="33" t="s">
        <v>92</v>
      </c>
      <c r="L148" s="53"/>
      <c r="M148" s="53"/>
      <c r="N148" s="53"/>
      <c r="O148" s="53"/>
      <c r="P148" s="53"/>
      <c r="Q148" s="53"/>
    </row>
    <row r="149" spans="1:17" ht="105" hidden="1">
      <c r="A149" s="55" t="s">
        <v>136</v>
      </c>
      <c r="B149" s="37" t="s">
        <v>155</v>
      </c>
      <c r="C149" s="37">
        <v>1</v>
      </c>
      <c r="D149" s="37" t="s">
        <v>137</v>
      </c>
      <c r="E149" s="37" t="s">
        <v>106</v>
      </c>
      <c r="F149" s="37" t="s">
        <v>27</v>
      </c>
      <c r="G149" s="37" t="s">
        <v>30</v>
      </c>
      <c r="H149" s="37" t="s">
        <v>28</v>
      </c>
      <c r="I149" s="37" t="s">
        <v>135</v>
      </c>
      <c r="J149" s="33" t="s">
        <v>107</v>
      </c>
      <c r="K149" s="33" t="s">
        <v>81</v>
      </c>
      <c r="L149" s="53"/>
      <c r="M149" s="53"/>
      <c r="N149" s="53"/>
      <c r="O149" s="53"/>
      <c r="P149" s="53"/>
      <c r="Q149" s="53"/>
    </row>
    <row r="150" spans="1:17" ht="105" hidden="1">
      <c r="A150" s="55" t="s">
        <v>136</v>
      </c>
      <c r="B150" s="37" t="s">
        <v>139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66</v>
      </c>
      <c r="L150" s="53"/>
      <c r="M150" s="53"/>
      <c r="N150" s="53"/>
      <c r="O150" s="53"/>
      <c r="P150" s="53"/>
      <c r="Q150" s="53"/>
    </row>
    <row r="151" spans="1:17" ht="105" hidden="1">
      <c r="A151" s="55" t="s">
        <v>136</v>
      </c>
      <c r="B151" s="37" t="s">
        <v>157</v>
      </c>
      <c r="C151" s="37">
        <v>1</v>
      </c>
      <c r="D151" s="37" t="s">
        <v>137</v>
      </c>
      <c r="E151" s="37" t="s">
        <v>106</v>
      </c>
      <c r="F151" s="37" t="s">
        <v>27</v>
      </c>
      <c r="G151" s="37" t="s">
        <v>30</v>
      </c>
      <c r="H151" s="37" t="s">
        <v>28</v>
      </c>
      <c r="I151" s="37" t="s">
        <v>135</v>
      </c>
      <c r="J151" s="33" t="s">
        <v>107</v>
      </c>
      <c r="K151" s="33" t="s">
        <v>158</v>
      </c>
      <c r="L151" s="53"/>
      <c r="M151" s="53"/>
      <c r="N151" s="53"/>
      <c r="O151" s="53"/>
      <c r="P151" s="53"/>
      <c r="Q151" s="53"/>
    </row>
    <row r="152" spans="1:17" ht="45" hidden="1">
      <c r="A152" s="55" t="s">
        <v>136</v>
      </c>
      <c r="B152" s="37" t="s">
        <v>27</v>
      </c>
      <c r="C152" s="37">
        <v>1</v>
      </c>
      <c r="D152" s="37" t="s">
        <v>137</v>
      </c>
      <c r="E152" s="37" t="s">
        <v>153</v>
      </c>
      <c r="F152" s="37" t="s">
        <v>27</v>
      </c>
      <c r="G152" s="37" t="s">
        <v>26</v>
      </c>
      <c r="H152" s="37" t="s">
        <v>28</v>
      </c>
      <c r="I152" s="37" t="s">
        <v>135</v>
      </c>
      <c r="J152" s="33" t="s">
        <v>108</v>
      </c>
      <c r="K152" s="33"/>
      <c r="L152" s="53"/>
      <c r="M152" s="53"/>
      <c r="N152" s="53"/>
      <c r="O152" s="53"/>
      <c r="P152" s="53"/>
      <c r="Q152" s="53"/>
    </row>
    <row r="153" spans="1:17" ht="0.75" customHeight="1" hidden="1">
      <c r="A153" s="55" t="s">
        <v>136</v>
      </c>
      <c r="B153" s="37" t="s">
        <v>118</v>
      </c>
      <c r="C153" s="37">
        <v>1</v>
      </c>
      <c r="D153" s="37" t="s">
        <v>137</v>
      </c>
      <c r="E153" s="37" t="s">
        <v>153</v>
      </c>
      <c r="F153" s="37" t="s">
        <v>60</v>
      </c>
      <c r="G153" s="37" t="s">
        <v>59</v>
      </c>
      <c r="H153" s="37" t="s">
        <v>28</v>
      </c>
      <c r="I153" s="37" t="s">
        <v>135</v>
      </c>
      <c r="J153" s="33" t="s">
        <v>109</v>
      </c>
      <c r="K153" s="33" t="s">
        <v>151</v>
      </c>
      <c r="L153" s="31"/>
      <c r="M153" s="31"/>
      <c r="N153" s="31"/>
      <c r="O153" s="31"/>
      <c r="P153" s="31"/>
      <c r="Q153" s="31"/>
    </row>
    <row r="154" spans="1:17" ht="60" hidden="1">
      <c r="A154" s="55" t="s">
        <v>136</v>
      </c>
      <c r="B154" s="37" t="s">
        <v>91</v>
      </c>
      <c r="C154" s="37">
        <v>1</v>
      </c>
      <c r="D154" s="37" t="s">
        <v>137</v>
      </c>
      <c r="E154" s="37" t="s">
        <v>153</v>
      </c>
      <c r="F154" s="37" t="s">
        <v>60</v>
      </c>
      <c r="G154" s="37" t="s">
        <v>59</v>
      </c>
      <c r="H154" s="37" t="s">
        <v>28</v>
      </c>
      <c r="I154" s="37" t="s">
        <v>135</v>
      </c>
      <c r="J154" s="33" t="s">
        <v>109</v>
      </c>
      <c r="K154" s="33" t="s">
        <v>92</v>
      </c>
      <c r="L154" s="31"/>
      <c r="M154" s="31"/>
      <c r="N154" s="31"/>
      <c r="O154" s="31"/>
      <c r="P154" s="31"/>
      <c r="Q154" s="31"/>
    </row>
    <row r="155" spans="1:17" ht="75" hidden="1">
      <c r="A155" s="55" t="s">
        <v>136</v>
      </c>
      <c r="B155" s="37" t="s">
        <v>152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154</v>
      </c>
      <c r="L155" s="31"/>
      <c r="M155" s="31"/>
      <c r="N155" s="31"/>
      <c r="O155" s="31"/>
      <c r="P155" s="31"/>
      <c r="Q155" s="31"/>
    </row>
    <row r="156" spans="1:17" ht="120" hidden="1">
      <c r="A156" s="55" t="s">
        <v>136</v>
      </c>
      <c r="B156" s="37" t="s">
        <v>146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148</v>
      </c>
      <c r="L156" s="31"/>
      <c r="M156" s="31"/>
      <c r="N156" s="31"/>
      <c r="O156" s="31"/>
      <c r="P156" s="31"/>
      <c r="Q156" s="31"/>
    </row>
    <row r="157" spans="1:17" ht="17.25" customHeight="1" hidden="1">
      <c r="A157" s="55" t="s">
        <v>136</v>
      </c>
      <c r="B157" s="37" t="s">
        <v>155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81</v>
      </c>
      <c r="L157" s="31"/>
      <c r="M157" s="31"/>
      <c r="N157" s="31"/>
      <c r="O157" s="31"/>
      <c r="P157" s="31"/>
      <c r="Q157" s="31"/>
    </row>
    <row r="158" spans="1:17" ht="60" hidden="1">
      <c r="A158" s="55" t="s">
        <v>136</v>
      </c>
      <c r="B158" s="37" t="s">
        <v>139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66</v>
      </c>
      <c r="L158" s="31"/>
      <c r="M158" s="31"/>
      <c r="N158" s="31"/>
      <c r="O158" s="31"/>
      <c r="P158" s="31"/>
      <c r="Q158" s="31"/>
    </row>
    <row r="159" spans="1:17" ht="60" hidden="1">
      <c r="A159" s="55" t="s">
        <v>136</v>
      </c>
      <c r="B159" s="37" t="s">
        <v>157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158</v>
      </c>
      <c r="L159" s="31"/>
      <c r="M159" s="31"/>
      <c r="N159" s="31"/>
      <c r="O159" s="31"/>
      <c r="P159" s="31"/>
      <c r="Q159" s="31"/>
    </row>
    <row r="160" spans="1:17" ht="19.5" customHeight="1" hidden="1">
      <c r="A160" s="55" t="s">
        <v>136</v>
      </c>
      <c r="B160" s="37" t="s">
        <v>69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127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136</v>
      </c>
      <c r="B161" s="37" t="s">
        <v>142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128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136</v>
      </c>
      <c r="B162" s="37" t="s">
        <v>166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124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167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129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120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119</v>
      </c>
      <c r="L164" s="31"/>
      <c r="M164" s="31"/>
      <c r="N164" s="31"/>
      <c r="O164" s="31"/>
      <c r="P164" s="31"/>
      <c r="Q164" s="31"/>
    </row>
    <row r="165" spans="1:17" ht="60" hidden="1">
      <c r="A165" s="55" t="s">
        <v>136</v>
      </c>
      <c r="B165" s="37" t="s">
        <v>159</v>
      </c>
      <c r="C165" s="37">
        <v>1</v>
      </c>
      <c r="D165" s="37" t="s">
        <v>137</v>
      </c>
      <c r="E165" s="37" t="s">
        <v>153</v>
      </c>
      <c r="F165" s="37" t="s">
        <v>60</v>
      </c>
      <c r="G165" s="37" t="s">
        <v>59</v>
      </c>
      <c r="H165" s="37" t="s">
        <v>28</v>
      </c>
      <c r="I165" s="37" t="s">
        <v>135</v>
      </c>
      <c r="J165" s="33" t="s">
        <v>109</v>
      </c>
      <c r="K165" s="33" t="s">
        <v>162</v>
      </c>
      <c r="L165" s="31"/>
      <c r="M165" s="31"/>
      <c r="N165" s="31"/>
      <c r="O165" s="31"/>
      <c r="P165" s="31"/>
      <c r="Q165" s="31"/>
    </row>
    <row r="166" spans="1:17" s="25" customFormat="1" ht="45" hidden="1">
      <c r="A166" s="56" t="s">
        <v>168</v>
      </c>
      <c r="B166" s="38" t="s">
        <v>27</v>
      </c>
      <c r="C166" s="38" t="s">
        <v>46</v>
      </c>
      <c r="D166" s="38" t="s">
        <v>169</v>
      </c>
      <c r="E166" s="38" t="s">
        <v>26</v>
      </c>
      <c r="F166" s="38" t="s">
        <v>27</v>
      </c>
      <c r="G166" s="38" t="s">
        <v>26</v>
      </c>
      <c r="H166" s="38" t="s">
        <v>28</v>
      </c>
      <c r="I166" s="38" t="s">
        <v>27</v>
      </c>
      <c r="J166" s="34"/>
      <c r="K166" s="34"/>
      <c r="L166" s="35">
        <f>L167</f>
        <v>0</v>
      </c>
      <c r="M166" s="35">
        <v>0</v>
      </c>
      <c r="N166" s="35">
        <f>N167</f>
        <v>0</v>
      </c>
      <c r="O166" s="35"/>
      <c r="P166" s="35"/>
      <c r="Q166" s="35"/>
    </row>
    <row r="167" spans="1:17" ht="30" hidden="1">
      <c r="A167" s="57" t="s">
        <v>170</v>
      </c>
      <c r="B167" s="37" t="s">
        <v>27</v>
      </c>
      <c r="C167" s="37" t="s">
        <v>46</v>
      </c>
      <c r="D167" s="37" t="s">
        <v>169</v>
      </c>
      <c r="E167" s="37" t="s">
        <v>30</v>
      </c>
      <c r="F167" s="37" t="s">
        <v>27</v>
      </c>
      <c r="G167" s="37" t="s">
        <v>26</v>
      </c>
      <c r="H167" s="37" t="s">
        <v>28</v>
      </c>
      <c r="I167" s="37" t="s">
        <v>171</v>
      </c>
      <c r="J167" s="33" t="s">
        <v>170</v>
      </c>
      <c r="K167" s="36"/>
      <c r="L167" s="53">
        <f aca="true" t="shared" si="24" ref="L167:Q167">L168+L169</f>
        <v>0</v>
      </c>
      <c r="M167" s="53">
        <f t="shared" si="24"/>
        <v>0</v>
      </c>
      <c r="N167" s="53">
        <f t="shared" si="24"/>
        <v>0</v>
      </c>
      <c r="O167" s="53">
        <f t="shared" si="24"/>
        <v>0</v>
      </c>
      <c r="P167" s="53">
        <f t="shared" si="24"/>
        <v>0</v>
      </c>
      <c r="Q167" s="53">
        <f t="shared" si="24"/>
        <v>0</v>
      </c>
    </row>
    <row r="168" spans="1:17" ht="90" hidden="1">
      <c r="A168" s="57" t="s">
        <v>110</v>
      </c>
      <c r="B168" s="37" t="s">
        <v>111</v>
      </c>
      <c r="C168" s="37" t="s">
        <v>46</v>
      </c>
      <c r="D168" s="37" t="s">
        <v>169</v>
      </c>
      <c r="E168" s="37" t="s">
        <v>30</v>
      </c>
      <c r="F168" s="37" t="s">
        <v>60</v>
      </c>
      <c r="G168" s="37" t="s">
        <v>59</v>
      </c>
      <c r="H168" s="37" t="s">
        <v>28</v>
      </c>
      <c r="I168" s="37" t="s">
        <v>171</v>
      </c>
      <c r="J168" s="33" t="s">
        <v>110</v>
      </c>
      <c r="K168" s="33" t="s">
        <v>112</v>
      </c>
      <c r="L168" s="31"/>
      <c r="M168" s="31"/>
      <c r="N168" s="31"/>
      <c r="O168" s="31"/>
      <c r="P168" s="31"/>
      <c r="Q168" s="31"/>
    </row>
    <row r="169" spans="1:17" ht="75" hidden="1">
      <c r="A169" s="57" t="s">
        <v>223</v>
      </c>
      <c r="B169" s="37" t="s">
        <v>125</v>
      </c>
      <c r="C169" s="37" t="s">
        <v>46</v>
      </c>
      <c r="D169" s="37" t="s">
        <v>169</v>
      </c>
      <c r="E169" s="37" t="s">
        <v>30</v>
      </c>
      <c r="F169" s="37" t="s">
        <v>60</v>
      </c>
      <c r="G169" s="37" t="s">
        <v>161</v>
      </c>
      <c r="H169" s="37" t="s">
        <v>28</v>
      </c>
      <c r="I169" s="37" t="s">
        <v>171</v>
      </c>
      <c r="J169" s="33" t="s">
        <v>223</v>
      </c>
      <c r="K169" s="33" t="s">
        <v>186</v>
      </c>
      <c r="L169" s="31">
        <v>0</v>
      </c>
      <c r="M169" s="73">
        <v>0</v>
      </c>
      <c r="N169" s="31">
        <v>0</v>
      </c>
      <c r="O169" s="31"/>
      <c r="P169" s="31"/>
      <c r="Q169" s="31"/>
    </row>
    <row r="170" spans="1:17" ht="30" hidden="1">
      <c r="A170" s="57" t="s">
        <v>172</v>
      </c>
      <c r="B170" s="37" t="s">
        <v>27</v>
      </c>
      <c r="C170" s="37" t="s">
        <v>46</v>
      </c>
      <c r="D170" s="37" t="s">
        <v>169</v>
      </c>
      <c r="E170" s="37" t="s">
        <v>59</v>
      </c>
      <c r="F170" s="37" t="s">
        <v>27</v>
      </c>
      <c r="G170" s="37" t="s">
        <v>26</v>
      </c>
      <c r="H170" s="37" t="s">
        <v>28</v>
      </c>
      <c r="I170" s="37" t="s">
        <v>171</v>
      </c>
      <c r="J170" s="33" t="s">
        <v>172</v>
      </c>
      <c r="K170" s="36"/>
      <c r="L170" s="53">
        <f aca="true" t="shared" si="25" ref="L170:Q170">L171+L172</f>
        <v>0</v>
      </c>
      <c r="M170" s="53">
        <f t="shared" si="25"/>
        <v>0</v>
      </c>
      <c r="N170" s="53">
        <f t="shared" si="25"/>
        <v>0</v>
      </c>
      <c r="O170" s="53">
        <f t="shared" si="25"/>
        <v>0</v>
      </c>
      <c r="P170" s="53">
        <f t="shared" si="25"/>
        <v>0</v>
      </c>
      <c r="Q170" s="53">
        <f t="shared" si="25"/>
        <v>0</v>
      </c>
    </row>
    <row r="171" spans="1:17" ht="60" hidden="1">
      <c r="A171" s="57" t="s">
        <v>113</v>
      </c>
      <c r="B171" s="37" t="s">
        <v>159</v>
      </c>
      <c r="C171" s="37" t="s">
        <v>46</v>
      </c>
      <c r="D171" s="37" t="s">
        <v>169</v>
      </c>
      <c r="E171" s="37" t="s">
        <v>59</v>
      </c>
      <c r="F171" s="37" t="s">
        <v>60</v>
      </c>
      <c r="G171" s="37" t="s">
        <v>59</v>
      </c>
      <c r="H171" s="37" t="s">
        <v>28</v>
      </c>
      <c r="I171" s="37" t="s">
        <v>171</v>
      </c>
      <c r="J171" s="33" t="s">
        <v>113</v>
      </c>
      <c r="K171" s="33" t="s">
        <v>162</v>
      </c>
      <c r="L171" s="31"/>
      <c r="M171" s="31"/>
      <c r="N171" s="31"/>
      <c r="O171" s="31"/>
      <c r="P171" s="31"/>
      <c r="Q171" s="31"/>
    </row>
    <row r="172" spans="1:17" ht="60" hidden="1">
      <c r="A172" s="57" t="s">
        <v>113</v>
      </c>
      <c r="B172" s="37" t="s">
        <v>70</v>
      </c>
      <c r="C172" s="37" t="s">
        <v>46</v>
      </c>
      <c r="D172" s="37" t="s">
        <v>169</v>
      </c>
      <c r="E172" s="37" t="s">
        <v>59</v>
      </c>
      <c r="F172" s="37" t="s">
        <v>60</v>
      </c>
      <c r="G172" s="37" t="s">
        <v>59</v>
      </c>
      <c r="H172" s="37" t="s">
        <v>28</v>
      </c>
      <c r="I172" s="37" t="s">
        <v>171</v>
      </c>
      <c r="J172" s="33" t="s">
        <v>113</v>
      </c>
      <c r="K172" s="33" t="s">
        <v>71</v>
      </c>
      <c r="L172" s="31"/>
      <c r="M172" s="31"/>
      <c r="N172" s="31"/>
      <c r="O172" s="31"/>
      <c r="P172" s="31"/>
      <c r="Q172" s="31"/>
    </row>
    <row r="173" spans="1:17" s="64" customFormat="1" ht="30.75">
      <c r="A173" s="75" t="s">
        <v>173</v>
      </c>
      <c r="B173" s="76" t="s">
        <v>27</v>
      </c>
      <c r="C173" s="77">
        <v>2</v>
      </c>
      <c r="D173" s="76" t="s">
        <v>26</v>
      </c>
      <c r="E173" s="76" t="s">
        <v>26</v>
      </c>
      <c r="F173" s="76" t="s">
        <v>27</v>
      </c>
      <c r="G173" s="76" t="s">
        <v>26</v>
      </c>
      <c r="H173" s="76" t="s">
        <v>28</v>
      </c>
      <c r="I173" s="76" t="s">
        <v>27</v>
      </c>
      <c r="J173" s="75" t="s">
        <v>173</v>
      </c>
      <c r="K173" s="75"/>
      <c r="L173" s="78">
        <f>L174</f>
        <v>23856.2</v>
      </c>
      <c r="M173" s="78">
        <f>SUM(M174+M198)</f>
        <v>5614.219999999999</v>
      </c>
      <c r="N173" s="78">
        <f>SUM(N174+N198)</f>
        <v>23856.2</v>
      </c>
      <c r="O173" s="78">
        <f>SUM(O174+O198)+O179</f>
        <v>12611.2</v>
      </c>
      <c r="P173" s="78">
        <f>SUM(P174+P198)+P179</f>
        <v>2412.4</v>
      </c>
      <c r="Q173" s="78">
        <f>SUM(Q174+Q198)+Q179</f>
        <v>2412.4</v>
      </c>
    </row>
    <row r="174" spans="1:17" s="64" customFormat="1" ht="108.75">
      <c r="A174" s="65" t="s">
        <v>174</v>
      </c>
      <c r="B174" s="62" t="s">
        <v>27</v>
      </c>
      <c r="C174" s="63">
        <v>2</v>
      </c>
      <c r="D174" s="62" t="s">
        <v>34</v>
      </c>
      <c r="E174" s="62" t="s">
        <v>26</v>
      </c>
      <c r="F174" s="62" t="s">
        <v>27</v>
      </c>
      <c r="G174" s="62" t="s">
        <v>26</v>
      </c>
      <c r="H174" s="62" t="s">
        <v>28</v>
      </c>
      <c r="I174" s="62" t="s">
        <v>27</v>
      </c>
      <c r="J174" s="65" t="s">
        <v>174</v>
      </c>
      <c r="K174" s="65"/>
      <c r="L174" s="67">
        <f>L176+L177+L178+L181+L184+L185+L179+L180</f>
        <v>23856.2</v>
      </c>
      <c r="M174" s="67">
        <f>M176+M177+M178+M181+M184+M185+M179+M180</f>
        <v>5614.219999999999</v>
      </c>
      <c r="N174" s="67">
        <f>N176+N177+N178+N181+N184+N185+N179+N180</f>
        <v>23856.2</v>
      </c>
      <c r="O174" s="67">
        <f>O177+O178+O181+O184+O185</f>
        <v>10712.1</v>
      </c>
      <c r="P174" s="67">
        <f>P177+P178+P181+P184+P185</f>
        <v>640.2</v>
      </c>
      <c r="Q174" s="67">
        <f>Q177+Q178+Q181+Q184+Q185</f>
        <v>640.2</v>
      </c>
    </row>
    <row r="175" spans="1:17" s="8" customFormat="1" ht="75" hidden="1">
      <c r="A175" s="33" t="s">
        <v>0</v>
      </c>
      <c r="B175" s="60">
        <v>992</v>
      </c>
      <c r="C175" s="60">
        <v>2</v>
      </c>
      <c r="D175" s="37" t="s">
        <v>34</v>
      </c>
      <c r="E175" s="37" t="s">
        <v>30</v>
      </c>
      <c r="F175" s="37" t="s">
        <v>1</v>
      </c>
      <c r="G175" s="37" t="s">
        <v>161</v>
      </c>
      <c r="H175" s="37" t="s">
        <v>28</v>
      </c>
      <c r="I175" s="37" t="s">
        <v>2</v>
      </c>
      <c r="J175" s="33" t="s">
        <v>187</v>
      </c>
      <c r="K175" s="33" t="s">
        <v>188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</row>
    <row r="176" spans="1:17" s="8" customFormat="1" ht="75">
      <c r="A176" s="33" t="s">
        <v>0</v>
      </c>
      <c r="B176" s="60">
        <v>992</v>
      </c>
      <c r="C176" s="60">
        <v>2</v>
      </c>
      <c r="D176" s="37" t="s">
        <v>34</v>
      </c>
      <c r="E176" s="37" t="s">
        <v>251</v>
      </c>
      <c r="F176" s="37" t="s">
        <v>252</v>
      </c>
      <c r="G176" s="37" t="s">
        <v>161</v>
      </c>
      <c r="H176" s="37" t="s">
        <v>28</v>
      </c>
      <c r="I176" s="37" t="s">
        <v>229</v>
      </c>
      <c r="J176" s="33" t="s">
        <v>253</v>
      </c>
      <c r="K176" s="33" t="s">
        <v>254</v>
      </c>
      <c r="L176" s="66">
        <v>3000</v>
      </c>
      <c r="M176" s="66">
        <v>0</v>
      </c>
      <c r="N176" s="66">
        <v>3000</v>
      </c>
      <c r="O176" s="66">
        <v>0</v>
      </c>
      <c r="P176" s="66">
        <v>0</v>
      </c>
      <c r="Q176" s="66">
        <v>0</v>
      </c>
    </row>
    <row r="177" spans="1:17" s="8" customFormat="1" ht="75">
      <c r="A177" s="33" t="s">
        <v>0</v>
      </c>
      <c r="B177" s="60">
        <v>992</v>
      </c>
      <c r="C177" s="60">
        <v>2</v>
      </c>
      <c r="D177" s="37" t="s">
        <v>34</v>
      </c>
      <c r="E177" s="37" t="s">
        <v>143</v>
      </c>
      <c r="F177" s="37" t="s">
        <v>236</v>
      </c>
      <c r="G177" s="37" t="s">
        <v>161</v>
      </c>
      <c r="H177" s="37" t="s">
        <v>28</v>
      </c>
      <c r="I177" s="37" t="s">
        <v>229</v>
      </c>
      <c r="J177" s="33" t="s">
        <v>237</v>
      </c>
      <c r="K177" s="33" t="s">
        <v>188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</row>
    <row r="178" spans="1:17" s="8" customFormat="1" ht="89.25" customHeight="1">
      <c r="A178" s="33" t="s">
        <v>0</v>
      </c>
      <c r="B178" s="60">
        <v>992</v>
      </c>
      <c r="C178" s="60">
        <v>2</v>
      </c>
      <c r="D178" s="37" t="s">
        <v>34</v>
      </c>
      <c r="E178" s="37" t="s">
        <v>195</v>
      </c>
      <c r="F178" s="37" t="s">
        <v>3</v>
      </c>
      <c r="G178" s="37" t="s">
        <v>161</v>
      </c>
      <c r="H178" s="37" t="s">
        <v>28</v>
      </c>
      <c r="I178" s="37" t="s">
        <v>229</v>
      </c>
      <c r="J178" s="33" t="s">
        <v>189</v>
      </c>
      <c r="K178" s="33" t="s">
        <v>4</v>
      </c>
      <c r="L178" s="79">
        <v>14499</v>
      </c>
      <c r="M178" s="79">
        <v>2446.1</v>
      </c>
      <c r="N178" s="66">
        <v>14499</v>
      </c>
      <c r="O178" s="66">
        <v>10071.9</v>
      </c>
      <c r="P178" s="66">
        <v>0</v>
      </c>
      <c r="Q178" s="66">
        <v>0</v>
      </c>
    </row>
    <row r="179" spans="1:17" s="8" customFormat="1" ht="55.5" customHeight="1">
      <c r="A179" s="33" t="s">
        <v>0</v>
      </c>
      <c r="B179" s="60">
        <v>992</v>
      </c>
      <c r="C179" s="60">
        <v>2</v>
      </c>
      <c r="D179" s="37" t="s">
        <v>34</v>
      </c>
      <c r="E179" s="37" t="s">
        <v>228</v>
      </c>
      <c r="F179" s="37" t="s">
        <v>1</v>
      </c>
      <c r="G179" s="37" t="s">
        <v>161</v>
      </c>
      <c r="H179" s="37" t="s">
        <v>28</v>
      </c>
      <c r="I179" s="37" t="s">
        <v>229</v>
      </c>
      <c r="J179" s="80" t="s">
        <v>227</v>
      </c>
      <c r="K179" s="33" t="s">
        <v>4</v>
      </c>
      <c r="L179" s="66">
        <v>5817.8</v>
      </c>
      <c r="M179" s="66">
        <v>2911.2</v>
      </c>
      <c r="N179" s="66">
        <v>5817.8</v>
      </c>
      <c r="O179" s="66">
        <v>1899.1</v>
      </c>
      <c r="P179" s="66">
        <v>1772.2</v>
      </c>
      <c r="Q179" s="66">
        <v>1772.2</v>
      </c>
    </row>
    <row r="180" spans="1:17" s="8" customFormat="1" ht="55.5" customHeight="1">
      <c r="A180" s="33" t="s">
        <v>235</v>
      </c>
      <c r="B180" s="60">
        <v>992</v>
      </c>
      <c r="C180" s="60">
        <v>2</v>
      </c>
      <c r="D180" s="37" t="s">
        <v>34</v>
      </c>
      <c r="E180" s="37" t="s">
        <v>6</v>
      </c>
      <c r="F180" s="37" t="s">
        <v>3</v>
      </c>
      <c r="G180" s="37" t="s">
        <v>161</v>
      </c>
      <c r="H180" s="37" t="s">
        <v>28</v>
      </c>
      <c r="I180" s="37" t="s">
        <v>229</v>
      </c>
      <c r="J180" s="80" t="s">
        <v>235</v>
      </c>
      <c r="K180" s="33" t="s">
        <v>186</v>
      </c>
      <c r="L180" s="66">
        <v>0</v>
      </c>
      <c r="M180" s="66">
        <v>0</v>
      </c>
      <c r="N180" s="66">
        <v>0</v>
      </c>
      <c r="O180" s="66"/>
      <c r="P180" s="66"/>
      <c r="Q180" s="66"/>
    </row>
    <row r="181" spans="1:17" s="8" customFormat="1" ht="65.25" customHeight="1">
      <c r="A181" s="33" t="s">
        <v>0</v>
      </c>
      <c r="B181" s="60">
        <v>992</v>
      </c>
      <c r="C181" s="60">
        <v>2</v>
      </c>
      <c r="D181" s="37" t="s">
        <v>34</v>
      </c>
      <c r="E181" s="37" t="s">
        <v>147</v>
      </c>
      <c r="F181" s="37" t="s">
        <v>27</v>
      </c>
      <c r="G181" s="37" t="s">
        <v>26</v>
      </c>
      <c r="H181" s="37" t="s">
        <v>28</v>
      </c>
      <c r="I181" s="37" t="s">
        <v>229</v>
      </c>
      <c r="J181" s="33" t="s">
        <v>198</v>
      </c>
      <c r="K181" s="33" t="s">
        <v>186</v>
      </c>
      <c r="L181" s="68">
        <f aca="true" t="shared" si="26" ref="L181:Q181">L182+L183</f>
        <v>494.40000000000003</v>
      </c>
      <c r="M181" s="68">
        <f t="shared" si="26"/>
        <v>211.92000000000002</v>
      </c>
      <c r="N181" s="68">
        <f t="shared" si="26"/>
        <v>494.40000000000003</v>
      </c>
      <c r="O181" s="68">
        <f t="shared" si="26"/>
        <v>464.2</v>
      </c>
      <c r="P181" s="68">
        <f t="shared" si="26"/>
        <v>464.2</v>
      </c>
      <c r="Q181" s="68">
        <f t="shared" si="26"/>
        <v>464.2</v>
      </c>
    </row>
    <row r="182" spans="1:17" s="8" customFormat="1" ht="75">
      <c r="A182" s="33" t="s">
        <v>0</v>
      </c>
      <c r="B182" s="60">
        <v>992</v>
      </c>
      <c r="C182" s="60">
        <v>2</v>
      </c>
      <c r="D182" s="37" t="s">
        <v>34</v>
      </c>
      <c r="E182" s="37" t="s">
        <v>147</v>
      </c>
      <c r="F182" s="37" t="s">
        <v>5</v>
      </c>
      <c r="G182" s="37" t="s">
        <v>161</v>
      </c>
      <c r="H182" s="37" t="s">
        <v>28</v>
      </c>
      <c r="I182" s="37" t="s">
        <v>229</v>
      </c>
      <c r="J182" s="33" t="s">
        <v>191</v>
      </c>
      <c r="K182" s="33" t="s">
        <v>186</v>
      </c>
      <c r="L182" s="79">
        <v>3.8</v>
      </c>
      <c r="M182" s="79">
        <v>3.8</v>
      </c>
      <c r="N182" s="66">
        <v>3.8</v>
      </c>
      <c r="O182" s="66">
        <v>3.8</v>
      </c>
      <c r="P182" s="66">
        <v>3.8</v>
      </c>
      <c r="Q182" s="66">
        <v>3.8</v>
      </c>
    </row>
    <row r="183" spans="1:17" s="8" customFormat="1" ht="75">
      <c r="A183" s="33" t="s">
        <v>0</v>
      </c>
      <c r="B183" s="60">
        <v>992</v>
      </c>
      <c r="C183" s="60">
        <v>2</v>
      </c>
      <c r="D183" s="37" t="s">
        <v>34</v>
      </c>
      <c r="E183" s="37" t="s">
        <v>193</v>
      </c>
      <c r="F183" s="37" t="s">
        <v>194</v>
      </c>
      <c r="G183" s="37" t="s">
        <v>161</v>
      </c>
      <c r="H183" s="37" t="s">
        <v>28</v>
      </c>
      <c r="I183" s="37" t="s">
        <v>229</v>
      </c>
      <c r="J183" s="33" t="s">
        <v>190</v>
      </c>
      <c r="K183" s="33" t="s">
        <v>186</v>
      </c>
      <c r="L183" s="79">
        <v>490.6</v>
      </c>
      <c r="M183" s="79">
        <v>208.12</v>
      </c>
      <c r="N183" s="66">
        <v>490.6</v>
      </c>
      <c r="O183" s="66">
        <v>460.4</v>
      </c>
      <c r="P183" s="66">
        <v>460.4</v>
      </c>
      <c r="Q183" s="66">
        <v>460.4</v>
      </c>
    </row>
    <row r="184" spans="1:17" s="8" customFormat="1" ht="96">
      <c r="A184" s="33" t="s">
        <v>0</v>
      </c>
      <c r="B184" s="60">
        <v>992</v>
      </c>
      <c r="C184" s="60">
        <v>2</v>
      </c>
      <c r="D184" s="37" t="s">
        <v>34</v>
      </c>
      <c r="E184" s="37" t="s">
        <v>197</v>
      </c>
      <c r="F184" s="37" t="s">
        <v>35</v>
      </c>
      <c r="G184" s="37" t="s">
        <v>161</v>
      </c>
      <c r="H184" s="37" t="s">
        <v>28</v>
      </c>
      <c r="I184" s="37" t="s">
        <v>229</v>
      </c>
      <c r="J184" s="70" t="s">
        <v>196</v>
      </c>
      <c r="K184" s="33" t="s">
        <v>186</v>
      </c>
      <c r="L184" s="79">
        <v>45</v>
      </c>
      <c r="M184" s="79">
        <v>45</v>
      </c>
      <c r="N184" s="66">
        <v>45</v>
      </c>
      <c r="O184" s="66">
        <v>176</v>
      </c>
      <c r="P184" s="66">
        <v>176</v>
      </c>
      <c r="Q184" s="66">
        <v>176</v>
      </c>
    </row>
    <row r="185" spans="1:17" s="8" customFormat="1" ht="55.5" customHeight="1" hidden="1" thickBot="1">
      <c r="A185" s="33" t="s">
        <v>199</v>
      </c>
      <c r="B185" s="37" t="s">
        <v>27</v>
      </c>
      <c r="C185" s="60">
        <v>2</v>
      </c>
      <c r="D185" s="37" t="s">
        <v>63</v>
      </c>
      <c r="E185" s="37" t="s">
        <v>26</v>
      </c>
      <c r="F185" s="37" t="s">
        <v>27</v>
      </c>
      <c r="G185" s="37" t="s">
        <v>26</v>
      </c>
      <c r="H185" s="37" t="s">
        <v>28</v>
      </c>
      <c r="I185" s="37" t="s">
        <v>26</v>
      </c>
      <c r="J185" s="69" t="s">
        <v>200</v>
      </c>
      <c r="K185" s="33" t="s">
        <v>186</v>
      </c>
      <c r="L185" s="66">
        <f>L186</f>
        <v>0</v>
      </c>
      <c r="M185" s="66">
        <f aca="true" t="shared" si="27" ref="M185:Q186">M186</f>
        <v>0</v>
      </c>
      <c r="N185" s="66">
        <f t="shared" si="27"/>
        <v>0</v>
      </c>
      <c r="O185" s="66">
        <f t="shared" si="27"/>
        <v>0</v>
      </c>
      <c r="P185" s="66">
        <f t="shared" si="27"/>
        <v>0</v>
      </c>
      <c r="Q185" s="66">
        <f t="shared" si="27"/>
        <v>0</v>
      </c>
    </row>
    <row r="186" spans="1:17" s="8" customFormat="1" ht="52.5" customHeight="1" hidden="1">
      <c r="A186" s="33" t="s">
        <v>201</v>
      </c>
      <c r="B186" s="37" t="s">
        <v>27</v>
      </c>
      <c r="C186" s="60">
        <v>2</v>
      </c>
      <c r="D186" s="37" t="s">
        <v>63</v>
      </c>
      <c r="E186" s="37" t="s">
        <v>59</v>
      </c>
      <c r="F186" s="37" t="s">
        <v>27</v>
      </c>
      <c r="G186" s="37" t="s">
        <v>161</v>
      </c>
      <c r="H186" s="37" t="s">
        <v>27</v>
      </c>
      <c r="I186" s="37" t="s">
        <v>171</v>
      </c>
      <c r="J186" s="33" t="s">
        <v>209</v>
      </c>
      <c r="K186" s="33" t="s">
        <v>186</v>
      </c>
      <c r="L186" s="66">
        <f>L187</f>
        <v>0</v>
      </c>
      <c r="M186" s="66">
        <f t="shared" si="27"/>
        <v>0</v>
      </c>
      <c r="N186" s="66">
        <f t="shared" si="27"/>
        <v>0</v>
      </c>
      <c r="O186" s="66">
        <f t="shared" si="27"/>
        <v>0</v>
      </c>
      <c r="P186" s="66">
        <f t="shared" si="27"/>
        <v>0</v>
      </c>
      <c r="Q186" s="66">
        <f t="shared" si="27"/>
        <v>0</v>
      </c>
    </row>
    <row r="187" spans="1:17" s="8" customFormat="1" ht="60" hidden="1">
      <c r="A187" s="33" t="s">
        <v>201</v>
      </c>
      <c r="B187" s="60">
        <v>992</v>
      </c>
      <c r="C187" s="60">
        <v>2</v>
      </c>
      <c r="D187" s="37" t="s">
        <v>63</v>
      </c>
      <c r="E187" s="37" t="s">
        <v>59</v>
      </c>
      <c r="F187" s="37" t="s">
        <v>40</v>
      </c>
      <c r="G187" s="37" t="s">
        <v>161</v>
      </c>
      <c r="H187" s="37" t="s">
        <v>27</v>
      </c>
      <c r="I187" s="37" t="s">
        <v>171</v>
      </c>
      <c r="J187" s="33" t="s">
        <v>202</v>
      </c>
      <c r="K187" s="33" t="s">
        <v>186</v>
      </c>
      <c r="L187" s="66">
        <v>0</v>
      </c>
      <c r="M187" s="66">
        <v>0</v>
      </c>
      <c r="N187" s="66">
        <v>0</v>
      </c>
      <c r="O187" s="66">
        <v>0</v>
      </c>
      <c r="P187" s="66">
        <v>0</v>
      </c>
      <c r="Q187" s="66">
        <v>0</v>
      </c>
    </row>
    <row r="188" spans="1:17" s="8" customFormat="1" ht="75" hidden="1">
      <c r="A188" s="33" t="s">
        <v>0</v>
      </c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75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45" customHeight="1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75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24.75" customHeight="1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75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8" customFormat="1" ht="75" hidden="1">
      <c r="A196" s="33" t="s">
        <v>0</v>
      </c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8" customFormat="1" ht="75" hidden="1">
      <c r="A197" s="33" t="s">
        <v>0</v>
      </c>
      <c r="B197" s="60"/>
      <c r="C197" s="60"/>
      <c r="D197" s="37"/>
      <c r="E197" s="37"/>
      <c r="F197" s="37"/>
      <c r="G197" s="37"/>
      <c r="H197" s="37"/>
      <c r="I197" s="37"/>
      <c r="J197" s="33"/>
      <c r="K197" s="33"/>
      <c r="L197" s="66"/>
      <c r="M197" s="66"/>
      <c r="N197" s="66"/>
      <c r="O197" s="66"/>
      <c r="P197" s="66"/>
      <c r="Q197" s="66"/>
    </row>
    <row r="198" spans="1:17" s="64" customFormat="1" ht="120" customHeight="1">
      <c r="A198" s="65" t="s">
        <v>0</v>
      </c>
      <c r="B198" s="62" t="s">
        <v>27</v>
      </c>
      <c r="C198" s="63">
        <v>2</v>
      </c>
      <c r="D198" s="62" t="s">
        <v>6</v>
      </c>
      <c r="E198" s="62" t="s">
        <v>26</v>
      </c>
      <c r="F198" s="62" t="s">
        <v>27</v>
      </c>
      <c r="G198" s="62" t="s">
        <v>161</v>
      </c>
      <c r="H198" s="62" t="s">
        <v>28</v>
      </c>
      <c r="I198" s="62" t="s">
        <v>229</v>
      </c>
      <c r="J198" s="65" t="s">
        <v>7</v>
      </c>
      <c r="K198" s="65"/>
      <c r="L198" s="67">
        <v>0</v>
      </c>
      <c r="M198" s="67">
        <v>0</v>
      </c>
      <c r="N198" s="67">
        <v>0</v>
      </c>
      <c r="O198" s="67">
        <f>SUM(O199:O203)</f>
        <v>0</v>
      </c>
      <c r="P198" s="67">
        <f>SUM(P199:P203)</f>
        <v>0</v>
      </c>
      <c r="Q198" s="67">
        <f>SUM(Q199:Q203)</f>
        <v>0</v>
      </c>
    </row>
    <row r="199" spans="1:17" s="8" customFormat="1" ht="75">
      <c r="A199" s="33" t="s">
        <v>0</v>
      </c>
      <c r="B199" s="60">
        <v>992</v>
      </c>
      <c r="C199" s="60">
        <v>2</v>
      </c>
      <c r="D199" s="37" t="s">
        <v>6</v>
      </c>
      <c r="E199" s="37" t="s">
        <v>234</v>
      </c>
      <c r="F199" s="37" t="s">
        <v>33</v>
      </c>
      <c r="G199" s="37" t="s">
        <v>161</v>
      </c>
      <c r="H199" s="37" t="s">
        <v>28</v>
      </c>
      <c r="I199" s="37" t="s">
        <v>229</v>
      </c>
      <c r="J199" s="33" t="s">
        <v>192</v>
      </c>
      <c r="K199" s="33" t="s">
        <v>186</v>
      </c>
      <c r="L199" s="66">
        <v>0</v>
      </c>
      <c r="M199" s="66">
        <v>0</v>
      </c>
      <c r="N199" s="66">
        <v>0</v>
      </c>
      <c r="O199" s="66">
        <v>0</v>
      </c>
      <c r="P199" s="66">
        <v>0</v>
      </c>
      <c r="Q199" s="66">
        <v>0</v>
      </c>
    </row>
    <row r="200" spans="1:17" s="8" customFormat="1" ht="5.25" customHeight="1">
      <c r="A200" s="33"/>
      <c r="B200" s="60"/>
      <c r="C200" s="60"/>
      <c r="D200" s="37"/>
      <c r="E200" s="37"/>
      <c r="F200" s="37"/>
      <c r="G200" s="37"/>
      <c r="H200" s="37"/>
      <c r="I200" s="37"/>
      <c r="J200" s="33"/>
      <c r="K200" s="33"/>
      <c r="L200" s="66"/>
      <c r="M200" s="66"/>
      <c r="N200" s="66"/>
      <c r="O200" s="66"/>
      <c r="P200" s="66"/>
      <c r="Q200" s="66"/>
    </row>
    <row r="201" spans="1:17" s="8" customFormat="1" ht="15" hidden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7" s="8" customFormat="1" ht="15" hidden="1">
      <c r="A202" s="33"/>
      <c r="B202" s="60"/>
      <c r="C202" s="60"/>
      <c r="D202" s="37"/>
      <c r="E202" s="37"/>
      <c r="F202" s="37"/>
      <c r="G202" s="37"/>
      <c r="H202" s="37"/>
      <c r="I202" s="37"/>
      <c r="J202" s="33"/>
      <c r="K202" s="33"/>
      <c r="L202" s="66"/>
      <c r="M202" s="66"/>
      <c r="N202" s="66"/>
      <c r="O202" s="66"/>
      <c r="P202" s="66"/>
      <c r="Q202" s="66"/>
    </row>
    <row r="203" spans="1:17" s="8" customFormat="1" ht="15" hidden="1">
      <c r="A203" s="33"/>
      <c r="B203" s="60"/>
      <c r="C203" s="60"/>
      <c r="D203" s="37"/>
      <c r="E203" s="37"/>
      <c r="F203" s="37"/>
      <c r="G203" s="37"/>
      <c r="H203" s="37"/>
      <c r="I203" s="37"/>
      <c r="J203" s="33"/>
      <c r="K203" s="33"/>
      <c r="L203" s="66"/>
      <c r="M203" s="66"/>
      <c r="N203" s="66"/>
      <c r="O203" s="66"/>
      <c r="P203" s="66"/>
      <c r="Q203" s="66"/>
    </row>
    <row r="204" spans="1:11" s="8" customFormat="1" ht="15">
      <c r="A204" s="61"/>
      <c r="J204" s="61"/>
      <c r="K204" s="61"/>
    </row>
    <row r="205" spans="1:11" s="8" customFormat="1" ht="15">
      <c r="A205" s="61"/>
      <c r="J205" s="61"/>
      <c r="K205" s="61"/>
    </row>
    <row r="206" spans="1:11" s="8" customFormat="1" ht="15">
      <c r="A206" s="61"/>
      <c r="J206" s="61"/>
      <c r="K206" s="61"/>
    </row>
    <row r="207" spans="1:11" s="8" customFormat="1" ht="15">
      <c r="A207" s="61"/>
      <c r="J207" s="61"/>
      <c r="K207" s="61"/>
    </row>
    <row r="208" spans="1:11" ht="15">
      <c r="A208" s="61"/>
      <c r="B208" s="8"/>
      <c r="C208" s="8"/>
      <c r="D208" s="8"/>
      <c r="E208" s="8"/>
      <c r="F208" s="8"/>
      <c r="G208" s="8"/>
      <c r="H208" s="8"/>
      <c r="I208" s="8"/>
      <c r="J208" s="61"/>
      <c r="K208" s="61"/>
    </row>
  </sheetData>
  <sheetProtection/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2021-07-05T12:26:17Z</dcterms:modified>
  <cp:category/>
  <cp:version/>
  <cp:contentType/>
  <cp:contentStatus/>
</cp:coreProperties>
</file>