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68" windowWidth="19152" windowHeight="10860"/>
  </bookViews>
  <sheets>
    <sheet name="готовый 1 и 2 (2)" sheetId="2" r:id="rId1"/>
  </sheets>
  <definedNames>
    <definedName name="_xlnm._FilterDatabase" localSheetId="0" hidden="1">'готовый 1 и 2 (2)'!$C$15:$W$122</definedName>
    <definedName name="_xlnm.Print_Titles" localSheetId="0">'готовый 1 и 2 (2)'!$11:$13</definedName>
  </definedNames>
  <calcPr calcId="145621"/>
</workbook>
</file>

<file path=xl/calcChain.xml><?xml version="1.0" encoding="utf-8"?>
<calcChain xmlns="http://schemas.openxmlformats.org/spreadsheetml/2006/main">
  <c r="Q17" i="2" l="1"/>
  <c r="P17" i="2"/>
  <c r="O17" i="2"/>
  <c r="N17" i="2"/>
  <c r="O112" i="2" l="1"/>
  <c r="O71" i="2" l="1"/>
  <c r="O118" i="2" l="1"/>
  <c r="N92" i="2"/>
  <c r="O70" i="2"/>
  <c r="P71" i="2"/>
  <c r="P70" i="2" s="1"/>
  <c r="N71" i="2"/>
  <c r="N70" i="2" s="1"/>
  <c r="P108" i="2" l="1"/>
  <c r="O97" i="2" l="1"/>
  <c r="O67" i="2" l="1"/>
  <c r="P75" i="2" l="1"/>
  <c r="O75" i="2" l="1"/>
  <c r="N75" i="2"/>
  <c r="O110" i="2" l="1"/>
  <c r="O108" i="2" l="1"/>
  <c r="Q113" i="2" l="1"/>
  <c r="Q97" i="2" l="1"/>
  <c r="Q67" i="2"/>
  <c r="Q66" i="2" l="1"/>
  <c r="O105" i="2"/>
  <c r="N67" i="2" l="1"/>
  <c r="Q40" i="2" l="1"/>
  <c r="P103" i="2"/>
  <c r="N103" i="2"/>
  <c r="P97" i="2"/>
  <c r="O66" i="2"/>
  <c r="P67" i="2"/>
  <c r="P40" i="2"/>
  <c r="P39" i="2" s="1"/>
  <c r="O107" i="2" l="1"/>
  <c r="O101" i="2"/>
  <c r="Q110" i="2" l="1"/>
  <c r="Q103" i="2"/>
  <c r="P101" i="2" l="1"/>
  <c r="N97" i="2" l="1"/>
  <c r="O113" i="2" l="1"/>
  <c r="P92" i="2"/>
  <c r="O92" i="2"/>
  <c r="P46" i="2" l="1"/>
  <c r="P57" i="2" l="1"/>
  <c r="O57" i="2"/>
  <c r="P66" i="2" l="1"/>
  <c r="N101" i="2" l="1"/>
  <c r="N66" i="2"/>
  <c r="N57" i="2"/>
  <c r="O54" i="2"/>
  <c r="O53" i="2" s="1"/>
  <c r="P54" i="2"/>
  <c r="N54" i="2"/>
  <c r="O50" i="2"/>
  <c r="P50" i="2"/>
  <c r="N50" i="2"/>
  <c r="O45" i="2" l="1"/>
  <c r="P45" i="2"/>
  <c r="N45" i="2"/>
  <c r="O46" i="2"/>
  <c r="N46" i="2"/>
  <c r="O40" i="2"/>
  <c r="O39" i="2" s="1"/>
  <c r="O16" i="2" l="1"/>
  <c r="P61" i="2"/>
  <c r="O103" i="2"/>
  <c r="Q39" i="2"/>
  <c r="P117" i="2"/>
  <c r="P116" i="2" s="1"/>
  <c r="P113" i="2"/>
  <c r="P112" i="2" s="1"/>
  <c r="P110" i="2"/>
  <c r="P105" i="2"/>
  <c r="P88" i="2"/>
  <c r="P87" i="2" s="1"/>
  <c r="P16" i="2"/>
  <c r="N16" i="2"/>
  <c r="N40" i="2"/>
  <c r="N39" i="2" s="1"/>
  <c r="Q46" i="2"/>
  <c r="Q45" i="2" s="1"/>
  <c r="Q50" i="2"/>
  <c r="Q54" i="2"/>
  <c r="Q57" i="2"/>
  <c r="Q63" i="2"/>
  <c r="Q62" i="2" s="1"/>
  <c r="Q61" i="2" s="1"/>
  <c r="N61" i="2"/>
  <c r="O61" i="2"/>
  <c r="Q80" i="2"/>
  <c r="Q85" i="2"/>
  <c r="Q88" i="2"/>
  <c r="Q87" i="2" s="1"/>
  <c r="N88" i="2"/>
  <c r="N87" i="2" s="1"/>
  <c r="O88" i="2"/>
  <c r="O87" i="2" s="1"/>
  <c r="Q101" i="2"/>
  <c r="Q105" i="2"/>
  <c r="Q108" i="2"/>
  <c r="Q112" i="2"/>
  <c r="Q117" i="2"/>
  <c r="Q116" i="2" s="1"/>
  <c r="N105" i="2"/>
  <c r="N108" i="2"/>
  <c r="N110" i="2"/>
  <c r="N113" i="2"/>
  <c r="N112" i="2" s="1"/>
  <c r="O117" i="2"/>
  <c r="O116" i="2" s="1"/>
  <c r="N117" i="2"/>
  <c r="N116" i="2" s="1"/>
  <c r="Q16" i="2" l="1"/>
  <c r="P53" i="2"/>
  <c r="P49" i="2" s="1"/>
  <c r="P15" i="2" s="1"/>
  <c r="Q92" i="2"/>
  <c r="Q100" i="2"/>
  <c r="P107" i="2"/>
  <c r="P100" i="2"/>
  <c r="O100" i="2"/>
  <c r="N100" i="2"/>
  <c r="Q75" i="2"/>
  <c r="Q107" i="2"/>
  <c r="O49" i="2"/>
  <c r="O15" i="2" s="1"/>
  <c r="N107" i="2"/>
  <c r="Q53" i="2"/>
  <c r="Q49" i="2" s="1"/>
  <c r="N53" i="2"/>
  <c r="N49" i="2" s="1"/>
  <c r="N15" i="2" s="1"/>
  <c r="Q15" i="2" l="1"/>
  <c r="O91" i="2"/>
  <c r="O90" i="2" s="1"/>
  <c r="O14" i="2" s="1"/>
  <c r="P91" i="2"/>
  <c r="P90" i="2" s="1"/>
  <c r="P14" i="2" s="1"/>
  <c r="N91" i="2"/>
  <c r="N90" i="2" s="1"/>
  <c r="Q91" i="2"/>
  <c r="Q90" i="2" s="1"/>
  <c r="N14" i="2" l="1"/>
  <c r="Q14" i="2"/>
</calcChain>
</file>

<file path=xl/sharedStrings.xml><?xml version="1.0" encoding="utf-8"?>
<sst xmlns="http://schemas.openxmlformats.org/spreadsheetml/2006/main" count="1141" uniqueCount="218">
  <si>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</si>
  <si>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</si>
  <si>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</si>
  <si>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</si>
  <si>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</si>
  <si>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</si>
  <si>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</si>
  <si>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</si>
  <si>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</si>
  <si>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</si>
  <si>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</si>
  <si>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</si>
  <si>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</si>
  <si>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</si>
  <si>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</si>
  <si>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</si>
  <si>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</si>
  <si>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</si>
  <si>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</si>
  <si>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</si>
  <si>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00</t>
  </si>
  <si>
    <t>000</t>
  </si>
  <si>
    <t>0000</t>
  </si>
  <si>
    <t>01</t>
  </si>
  <si>
    <t>110</t>
  </si>
  <si>
    <t>010</t>
  </si>
  <si>
    <t>02</t>
  </si>
  <si>
    <t>020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</si>
  <si>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</si>
  <si>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</si>
  <si>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</si>
  <si>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</si>
  <si>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</si>
  <si>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</si>
  <si>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</si>
  <si>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</si>
  <si>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</si>
  <si>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</si>
  <si>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120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</si>
  <si>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</si>
  <si>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</si>
  <si>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</si>
  <si>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</si>
  <si>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</si>
  <si>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</si>
  <si>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05</t>
  </si>
  <si>
    <t>050</t>
  </si>
  <si>
    <t>06</t>
  </si>
  <si>
    <t>11</t>
  </si>
  <si>
    <t>14</t>
  </si>
  <si>
    <t>140</t>
  </si>
  <si>
    <t>16</t>
  </si>
  <si>
    <t>Штрафы, санкции, возмещение ущерба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</si>
  <si>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</si>
  <si>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</si>
  <si>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</si>
  <si>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51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</si>
  <si>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</si>
  <si>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</si>
  <si>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Субвенции бюджетам бюджетной системы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</si>
  <si>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</si>
  <si>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местным бюджетам на выполнение передаваемых полномочий субъектов Российской Федерации</t>
  </si>
  <si>
    <t>Иные межбюджетные трансферты</t>
  </si>
  <si>
    <t>Налог на имущество физических лиц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</si>
  <si>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</si>
  <si>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</si>
  <si>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</si>
  <si>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033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</si>
  <si>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</si>
  <si>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</si>
  <si>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043</t>
  </si>
  <si>
    <t>Управление Федеральной налоговой службы по Краснодарскому краю</t>
  </si>
  <si>
    <t>Администрация Стародеревянковского сельского поселения</t>
  </si>
  <si>
    <t>Доходы от реализации имущества, находящегося в государственной и муниципальной собственности (за исключением движимого имущства бюджетных и автономных учреждений, а также имущества государственных и муниципальных унитарных предприятий, в том числе казенных)</t>
  </si>
  <si>
    <t>440</t>
  </si>
  <si>
    <t>992</t>
  </si>
  <si>
    <t>053</t>
  </si>
  <si>
    <t>18</t>
  </si>
  <si>
    <t>Денежные взыскания (штрафы) за нарушение бюджетного законодательства Российской Федерации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</si>
  <si>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</si>
  <si>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30</t>
  </si>
  <si>
    <t>35</t>
  </si>
  <si>
    <t>118</t>
  </si>
  <si>
    <t>40</t>
  </si>
  <si>
    <t>014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</si>
  <si>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</si>
  <si>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</si>
  <si>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29</t>
  </si>
  <si>
    <t>15</t>
  </si>
  <si>
    <t>001</t>
  </si>
  <si>
    <t>Дотации бюджетам сельских поселений на выравнивание бюджетной обеспеченности</t>
  </si>
  <si>
    <t>Налоговые и неналоговые доходы</t>
  </si>
  <si>
    <t>Безвозмездные поступления</t>
  </si>
  <si>
    <t>Субсидии бюджетам сельских поселений на софинансирование капитальных вложений в объекты муниципальной собственности</t>
  </si>
  <si>
    <t>Дотации бюджетам бюджетной системы Российской Федерации</t>
  </si>
  <si>
    <t xml:space="preserve">Налоги на товары (работы, услуги), реализуемые на территории Российской Федерации </t>
  </si>
  <si>
    <t>Налоги на имущество</t>
  </si>
  <si>
    <t>Налоги на прибыль, доходы</t>
  </si>
  <si>
    <t>2</t>
  </si>
  <si>
    <t>Государственная пошлина за государственную регистрацию, а также за совершение прочих юридически значимых действий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</si>
  <si>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</si>
  <si>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</si>
  <si>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</si>
  <si>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821</t>
  </si>
  <si>
    <t>Прочие неналоговые доходы</t>
  </si>
  <si>
    <t>Прочие неналоговые доходы бюджетов сельских поселений</t>
  </si>
  <si>
    <t>Дотации бюджетам на поддержку мер по обеспечению сбалансированности бюджетов</t>
  </si>
  <si>
    <t>Субсидии бюджетам на софинансирование капитальных вложений в объекты государственной (муниципальной) собственности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</si>
  <si>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</si>
  <si>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</si>
  <si>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</si>
  <si>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08</t>
  </si>
  <si>
    <t>07</t>
  </si>
  <si>
    <t>170</t>
  </si>
  <si>
    <t>175</t>
  </si>
  <si>
    <t>17</t>
  </si>
  <si>
    <t>180</t>
  </si>
  <si>
    <t>150</t>
  </si>
  <si>
    <t>20</t>
  </si>
  <si>
    <t>19</t>
  </si>
  <si>
    <t>002</t>
  </si>
  <si>
    <t>077</t>
  </si>
  <si>
    <t>Доходы бюджета - всего: в том числе:</t>
  </si>
  <si>
    <t xml:space="preserve">Налоги на совокупный доход 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</si>
  <si>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</si>
  <si>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</si>
  <si>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Доходы от продажи материальных и нематериальных активов</t>
  </si>
  <si>
    <t>Возврат остатков субсидий, субвенций и иных межбюджетных трансфертов, имеющих целевое целевое назначение, прошлых лет</t>
  </si>
  <si>
    <t xml:space="preserve">Налоги на прибыль, доходы </t>
  </si>
  <si>
    <t>Налоги на товары (работы, услуги), реализуемые на территории Российской Федерации</t>
  </si>
  <si>
    <t>25</t>
  </si>
  <si>
    <t>Дотации бюджетам сельских поселений на выравнивание бюджетной обеспеченности из бюджетов муниципальных районов</t>
  </si>
  <si>
    <t>Дотации бюджетам на выравнивание бюджетной обеспеченности</t>
  </si>
  <si>
    <t>Административные штрафы,установленные законами субъктов Российской Федерации об административных правонорушений,за нарушение муниципальных правовых актов</t>
  </si>
  <si>
    <t>031</t>
  </si>
  <si>
    <t>Возмещение ущерба при возникновении страховых случаев,когда выгодополучателями вступают получатели средств бюджета сельского поселения</t>
  </si>
  <si>
    <t>032</t>
  </si>
  <si>
    <t>Прочее возмещение ущерба,причиненного муниципальному имуществу сельского поселения(за исключением имущества,закрепленного за муниципальными бюджетными (автономными) учреждениями,унитарными предприятиями)</t>
  </si>
  <si>
    <t>Прочие дотации бюджетам сельских поселений</t>
  </si>
  <si>
    <t>2100</t>
  </si>
  <si>
    <t>3000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</si>
  <si>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Федерации(пени по соответствующему платежу)</t>
  </si>
  <si>
    <t>1000</t>
  </si>
  <si>
    <t>Прочие доходы от компенсации затрат бюджетов сельских поселений</t>
  </si>
  <si>
    <t>13</t>
  </si>
  <si>
    <t>130</t>
  </si>
  <si>
    <t>Реестр источников доходов бюджета Челбасского сельского поселения Каневского района</t>
  </si>
  <si>
    <t>4000</t>
  </si>
  <si>
    <t>080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</si>
  <si>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</si>
  <si>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231</t>
  </si>
  <si>
    <t>241</t>
  </si>
  <si>
    <t>251</t>
  </si>
  <si>
    <t>261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</si>
  <si>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</si>
  <si>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Земельный налог с организаций, обладающих земельным участком, расположенным в границах межселенных территорий</t>
  </si>
  <si>
    <t>Земельный налог с физических лиц, обладающих земельным участком, расположенным в границах межселенных территорий</t>
  </si>
  <si>
    <t>555</t>
  </si>
  <si>
    <t>Субсидии бюджетам сельских поселений на реализацию программ формирования современной городской среды</t>
  </si>
  <si>
    <t xml:space="preserve">Прочие субсидии </t>
  </si>
  <si>
    <t>Администрация Челбасского сельского поселения</t>
  </si>
  <si>
    <t>025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</si>
  <si>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</si>
  <si>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</si>
  <si>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995</t>
  </si>
  <si>
    <t xml:space="preserve">Денежные вызскания (штрафы) за нарушение бюджетного законодательства (в части бюджетов сельских поселений) </t>
  </si>
  <si>
    <t>910</t>
  </si>
  <si>
    <t>154</t>
  </si>
  <si>
    <t>Администрация мо Челбасского сельского поселения Каневского района</t>
  </si>
  <si>
    <t>Администрация Челбасского сельского поселения Каневского района</t>
  </si>
  <si>
    <t>49</t>
  </si>
  <si>
    <t>Прочие межбюджетные трансферты, передаваемые бюджетам сельских поселений</t>
  </si>
  <si>
    <t>5000</t>
  </si>
  <si>
    <t>Контрольно-счетная палата муниципального образования Каневской район</t>
  </si>
  <si>
    <t>075</t>
  </si>
  <si>
    <t>Доходы от сдачи в аренду имущества, составляющего казну сельских поселений (за исключением земельных участков)</t>
  </si>
  <si>
    <t>090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</si>
  <si>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</si>
  <si>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Федеральная налоговая служба</t>
  </si>
  <si>
    <t>902</t>
  </si>
  <si>
    <t>203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</si>
  <si>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</si>
  <si>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Администрация муниципального образования Каневской район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</si>
  <si>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</si>
  <si>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</si>
  <si>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123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</si>
  <si>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</si>
  <si>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</si>
  <si>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410</t>
  </si>
  <si>
    <t>063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</si>
  <si>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</si>
  <si>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Доходы от реализации иного иущества,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релизации материальных запасов по указанному имуществу</t>
  </si>
  <si>
    <t>Доходы от продажи квартир, находящихся в собственности сельских поселений</t>
  </si>
  <si>
    <t>0099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</si>
  <si>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(штрафы, налагаемые комиссиями по делам несовершеннолетних и защите их прав)</t>
  </si>
  <si>
    <t>021</t>
  </si>
  <si>
    <t>022</t>
  </si>
  <si>
    <t>023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</si>
  <si>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14"/>
        <color rgb="FF000000"/>
        <rFont val="Times New Roman"/>
        <family val="1"/>
        <charset val="204"/>
      </rPr>
      <t>1</t>
    </r>
    <r>
      <rPr>
        <sz val="14"/>
        <color rgb="FF000000"/>
        <rFont val="Times New Roman"/>
        <family val="1"/>
        <charset val="204"/>
      </rPr>
      <t xml:space="preserve">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  </r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</si>
  <si>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</si>
  <si>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</si>
  <si>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</si>
  <si>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</si>
  <si>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</si>
  <si>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</si>
  <si>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</si>
  <si>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</si>
  <si>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</si>
  <si>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</si>
  <si>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</si>
  <si>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</si>
  <si>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Оценка исполнения 2026 года</t>
  </si>
  <si>
    <t>Показатели прогноза доходов бюджета на 2027 год</t>
  </si>
  <si>
    <t>160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</si>
  <si>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</t>
  </si>
  <si>
    <t>на 01 августа 2026 года</t>
  </si>
  <si>
    <t>Показатели прогноза доходов в 2026 году в соответствии с решением Совета Челбасского сельского поселения по состоянию на 01.08.2026 г.</t>
  </si>
  <si>
    <t xml:space="preserve">Показатели кассовых поступлений в 2026 году (по состоянию на 01.08.2026 г.) в бюджет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</si>
</sst>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.00"/>
    <numFmt numFmtId="165" formatCode="000000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Arimo"/>
      <family val="2"/>
      <charset val="204"/>
    </font>
    <font>
      <sz val="11"/>
      <color theme="1"/>
      <name val="Calibri"/>
      <family val="2"/>
      <scheme val="minor"/>
    </font>
    <font>
      <sz val="10"/>
      <name val="Arimo"/>
      <family val="2"/>
      <charset val="204"/>
    </font>
    <font>
      <sz val="14"/>
      <name val="Arimo"/>
      <family val="2"/>
      <charset val="204"/>
    </font>
    <font>
      <b/>
      <sz val="12"/>
      <name val="Arimo"/>
      <family val="2"/>
      <charset val="204"/>
    </font>
    <font>
      <sz val="18"/>
      <name val="Arimo"/>
      <family val="2"/>
      <charset val="204"/>
    </font>
    <font>
      <sz val="11"/>
      <name val="Arimo"/>
      <family val="2"/>
      <charset val="204"/>
    </font>
    <font>
      <u/>
      <sz val="14"/>
      <name val="Arimo"/>
      <family val="2"/>
      <charset val="204"/>
    </font>
    <font>
      <b/>
      <sz val="11"/>
      <name val="Arimo"/>
      <family val="2"/>
      <charset val="204"/>
    </font>
    <font>
      <b/>
      <sz val="12"/>
      <name val="Arimo"/>
      <charset val="204"/>
    </font>
    <font>
      <sz val="12"/>
      <name val="Arimo"/>
      <charset val="204"/>
    </font>
    <font>
      <sz val="12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2" borderId="0" xfId="0" applyFont="1" applyFill="1" applyAlignment="1"/>
    <xf numFmtId="0" fontId="8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10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165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4" borderId="1" xfId="0" applyNumberFormat="1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165" fontId="11" fillId="4" borderId="1" xfId="0" applyNumberFormat="1" applyFont="1" applyFill="1" applyBorder="1" applyAlignment="1">
      <alignment horizontal="left" vertical="center" wrapText="1"/>
    </xf>
    <xf numFmtId="165" fontId="12" fillId="4" borderId="1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justify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122"/>
  <sheetViews>
    <sheetView tabSelected="1" zoomScale="53" zoomScaleNormal="53" zoomScalePageLayoutView="23" workbookViewId="0">
      <selection activeCell="O65" sqref="O65"/>
    </sheetView>
  </sheetViews>
  <sheetFormatPr defaultColWidth="9.109375" defaultRowHeight="15"/>
  <cols>
    <col min="1" max="2" width="9.109375" style="9"/>
    <col min="3" max="3" width="25.109375" style="10" customWidth="1"/>
    <col min="4" max="4" width="13.88671875" style="9" customWidth="1"/>
    <col min="5" max="7" width="8.44140625" style="9" customWidth="1"/>
    <col min="8" max="8" width="9.6640625" style="9" customWidth="1"/>
    <col min="9" max="9" width="8.44140625" style="9" customWidth="1"/>
    <col min="10" max="10" width="11.109375" style="9" customWidth="1"/>
    <col min="11" max="11" width="12.88671875" style="9" customWidth="1"/>
    <col min="12" max="12" width="54.77734375" style="10" customWidth="1"/>
    <col min="13" max="13" width="31" style="10" customWidth="1"/>
    <col min="14" max="14" width="17.33203125" style="13" customWidth="1"/>
    <col min="15" max="15" width="17" style="13" customWidth="1"/>
    <col min="16" max="16" width="18.88671875" style="13" customWidth="1"/>
    <col min="17" max="17" width="17.6640625" style="13" customWidth="1"/>
    <col min="18" max="16384" width="9.109375" style="9"/>
  </cols>
  <sheetData>
    <row r="2" spans="3:17" ht="22.8">
      <c r="C2" s="63" t="s">
        <v>146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3:17" ht="17.399999999999999">
      <c r="F3" s="11"/>
      <c r="G3" s="11"/>
      <c r="H3" s="11"/>
      <c r="I3" s="11"/>
      <c r="J3" s="11"/>
      <c r="K3" s="11"/>
      <c r="L3" s="11"/>
      <c r="M3" s="11"/>
      <c r="N3" s="12"/>
      <c r="O3" s="12"/>
    </row>
    <row r="4" spans="3:17" ht="17.399999999999999">
      <c r="C4" s="64" t="s">
        <v>215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3:17" ht="17.399999999999999">
      <c r="F5" s="11"/>
      <c r="G5" s="11"/>
      <c r="H5" s="11"/>
      <c r="I5" s="11"/>
      <c r="J5" s="11"/>
      <c r="K5" s="11"/>
      <c r="L5" s="11"/>
      <c r="M5" s="11"/>
      <c r="N5" s="12"/>
      <c r="O5" s="12"/>
    </row>
    <row r="6" spans="3:17" ht="17.399999999999999">
      <c r="C6" s="65" t="s">
        <v>4</v>
      </c>
      <c r="D6" s="65"/>
      <c r="E6" s="65"/>
      <c r="H6" s="14"/>
      <c r="I6" s="15" t="s">
        <v>168</v>
      </c>
      <c r="K6" s="14"/>
      <c r="L6" s="11"/>
      <c r="M6" s="11"/>
      <c r="N6" s="12"/>
      <c r="O6" s="12"/>
    </row>
    <row r="7" spans="3:17" ht="17.399999999999999">
      <c r="C7" s="16" t="s">
        <v>5</v>
      </c>
      <c r="D7" s="17"/>
      <c r="H7" s="11"/>
      <c r="I7" s="15" t="s">
        <v>169</v>
      </c>
      <c r="K7" s="11"/>
      <c r="L7" s="11"/>
      <c r="M7" s="11"/>
      <c r="N7" s="12"/>
      <c r="O7" s="12"/>
    </row>
    <row r="8" spans="3:17" ht="17.399999999999999">
      <c r="C8" s="16" t="s">
        <v>6</v>
      </c>
      <c r="F8" s="11"/>
      <c r="H8" s="11"/>
      <c r="I8" s="16" t="s">
        <v>7</v>
      </c>
      <c r="K8" s="11"/>
      <c r="L8" s="11"/>
      <c r="M8" s="11"/>
      <c r="N8" s="12"/>
      <c r="O8" s="12"/>
    </row>
    <row r="11" spans="3:17" s="18" customFormat="1" ht="15" customHeight="1">
      <c r="C11" s="66" t="s">
        <v>8</v>
      </c>
      <c r="D11" s="61" t="s">
        <v>9</v>
      </c>
      <c r="E11" s="61"/>
      <c r="F11" s="61"/>
      <c r="G11" s="61"/>
      <c r="H11" s="61"/>
      <c r="I11" s="61"/>
      <c r="J11" s="61"/>
      <c r="K11" s="61"/>
      <c r="L11" s="61" t="s">
        <v>10</v>
      </c>
      <c r="M11" s="61" t="s">
        <v>43</v>
      </c>
      <c r="N11" s="69" t="s">
        <v>216</v>
      </c>
      <c r="O11" s="69" t="s">
        <v>217</v>
      </c>
      <c r="P11" s="69" t="s">
        <v>211</v>
      </c>
      <c r="Q11" s="69" t="s">
        <v>212</v>
      </c>
    </row>
    <row r="12" spans="3:17" s="18" customFormat="1">
      <c r="C12" s="67"/>
      <c r="D12" s="61" t="s">
        <v>42</v>
      </c>
      <c r="E12" s="61" t="s">
        <v>11</v>
      </c>
      <c r="F12" s="61"/>
      <c r="G12" s="61"/>
      <c r="H12" s="61"/>
      <c r="I12" s="61"/>
      <c r="J12" s="61" t="s">
        <v>12</v>
      </c>
      <c r="K12" s="61"/>
      <c r="L12" s="61"/>
      <c r="M12" s="61"/>
      <c r="N12" s="69"/>
      <c r="O12" s="69"/>
      <c r="P12" s="69"/>
      <c r="Q12" s="69"/>
    </row>
    <row r="13" spans="3:17" s="18" customFormat="1" ht="156.75" customHeight="1">
      <c r="C13" s="68"/>
      <c r="D13" s="61"/>
      <c r="E13" s="19" t="s">
        <v>13</v>
      </c>
      <c r="F13" s="19" t="s">
        <v>14</v>
      </c>
      <c r="G13" s="19" t="s">
        <v>15</v>
      </c>
      <c r="H13" s="19" t="s">
        <v>16</v>
      </c>
      <c r="I13" s="19" t="s">
        <v>17</v>
      </c>
      <c r="J13" s="19" t="s">
        <v>18</v>
      </c>
      <c r="K13" s="19" t="s">
        <v>19</v>
      </c>
      <c r="L13" s="61"/>
      <c r="M13" s="61"/>
      <c r="N13" s="69"/>
      <c r="O13" s="69"/>
      <c r="P13" s="69"/>
      <c r="Q13" s="69"/>
    </row>
    <row r="14" spans="3:17" s="18" customFormat="1" ht="34.799999999999997" customHeight="1">
      <c r="C14" s="27" t="s">
        <v>122</v>
      </c>
      <c r="D14" s="1"/>
      <c r="E14" s="19"/>
      <c r="F14" s="19"/>
      <c r="G14" s="19"/>
      <c r="H14" s="19"/>
      <c r="I14" s="19"/>
      <c r="J14" s="19"/>
      <c r="K14" s="19"/>
      <c r="L14" s="1"/>
      <c r="M14" s="26"/>
      <c r="N14" s="3">
        <f>N15+N90</f>
        <v>71687.3</v>
      </c>
      <c r="O14" s="3">
        <f>SUM(O15+O90+O119)</f>
        <v>31318.82</v>
      </c>
      <c r="P14" s="3">
        <f>P15+P90</f>
        <v>71687.659999999989</v>
      </c>
      <c r="Q14" s="3">
        <f>SUM(Q15+Q90)</f>
        <v>71820</v>
      </c>
    </row>
    <row r="15" spans="3:17" s="25" customFormat="1" ht="52.2" customHeight="1">
      <c r="C15" s="38" t="s">
        <v>91</v>
      </c>
      <c r="D15" s="39" t="s">
        <v>21</v>
      </c>
      <c r="E15" s="39" t="s">
        <v>35</v>
      </c>
      <c r="F15" s="39" t="s">
        <v>20</v>
      </c>
      <c r="G15" s="39" t="s">
        <v>20</v>
      </c>
      <c r="H15" s="39" t="s">
        <v>21</v>
      </c>
      <c r="I15" s="39" t="s">
        <v>20</v>
      </c>
      <c r="J15" s="39" t="s">
        <v>22</v>
      </c>
      <c r="K15" s="39" t="s">
        <v>21</v>
      </c>
      <c r="L15" s="40"/>
      <c r="M15" s="42"/>
      <c r="N15" s="41">
        <f>N17+N39+N45+N49+N65+N70+N75</f>
        <v>64564.000000000007</v>
      </c>
      <c r="O15" s="41">
        <f>O17+O39+O45+O49+O65+O75+O70</f>
        <v>25111.47</v>
      </c>
      <c r="P15" s="41">
        <f>P17+P39+P45+P49+P65+P75+P70</f>
        <v>64564.359999999993</v>
      </c>
      <c r="Q15" s="41">
        <f>Q17+Q39+Q45+Q49+Q65+Q75+Q70</f>
        <v>69554.7</v>
      </c>
    </row>
    <row r="16" spans="3:17" ht="32.4" customHeight="1">
      <c r="C16" s="46" t="s">
        <v>97</v>
      </c>
      <c r="D16" s="44" t="s">
        <v>21</v>
      </c>
      <c r="E16" s="44" t="s">
        <v>35</v>
      </c>
      <c r="F16" s="44" t="s">
        <v>23</v>
      </c>
      <c r="G16" s="44" t="s">
        <v>20</v>
      </c>
      <c r="H16" s="44" t="s">
        <v>21</v>
      </c>
      <c r="I16" s="44" t="s">
        <v>20</v>
      </c>
      <c r="J16" s="44" t="s">
        <v>22</v>
      </c>
      <c r="K16" s="44" t="s">
        <v>21</v>
      </c>
      <c r="L16" s="43" t="s">
        <v>128</v>
      </c>
      <c r="M16" s="50"/>
      <c r="N16" s="47">
        <f>SUM(N17)</f>
        <v>37000.000000000007</v>
      </c>
      <c r="O16" s="47">
        <f t="shared" ref="O16:Q16" si="0">SUM(O17)</f>
        <v>12931.33</v>
      </c>
      <c r="P16" s="47">
        <f>SUM(P17)</f>
        <v>37000.179999999993</v>
      </c>
      <c r="Q16" s="47">
        <f t="shared" si="0"/>
        <v>39900</v>
      </c>
    </row>
    <row r="17" spans="3:17" ht="25.2" customHeight="1">
      <c r="C17" s="52" t="s">
        <v>28</v>
      </c>
      <c r="D17" s="44" t="s">
        <v>21</v>
      </c>
      <c r="E17" s="44" t="s">
        <v>35</v>
      </c>
      <c r="F17" s="44" t="s">
        <v>23</v>
      </c>
      <c r="G17" s="44" t="s">
        <v>26</v>
      </c>
      <c r="H17" s="44" t="s">
        <v>21</v>
      </c>
      <c r="I17" s="44" t="s">
        <v>23</v>
      </c>
      <c r="J17" s="44" t="s">
        <v>22</v>
      </c>
      <c r="K17" s="44" t="s">
        <v>24</v>
      </c>
      <c r="L17" s="43" t="s">
        <v>28</v>
      </c>
      <c r="M17" s="50"/>
      <c r="N17" s="47">
        <f>SUM(N18:N38)</f>
        <v>37000.000000000007</v>
      </c>
      <c r="O17" s="47">
        <f>SUM(O18:O38)</f>
        <v>12931.33</v>
      </c>
      <c r="P17" s="47">
        <f>SUM(P18:P38)</f>
        <v>37000.179999999993</v>
      </c>
      <c r="Q17" s="47">
        <f>SUM(Q18:Q38)</f>
        <v>39900</v>
      </c>
    </row>
    <row r="18" spans="3:17" ht="409.6" customHeight="1">
      <c r="C18" s="6" t="s">
        <v>28</v>
      </c>
      <c r="D18" s="4" t="s">
        <v>37</v>
      </c>
      <c r="E18" s="4" t="s">
        <v>35</v>
      </c>
      <c r="F18" s="4" t="s">
        <v>23</v>
      </c>
      <c r="G18" s="4" t="s">
        <v>26</v>
      </c>
      <c r="H18" s="4" t="s">
        <v>25</v>
      </c>
      <c r="I18" s="4" t="s">
        <v>23</v>
      </c>
      <c r="J18" s="4" t="s">
        <v>142</v>
      </c>
      <c r="K18" s="4" t="s">
        <v>24</v>
      </c>
      <c r="L18" s="59" t="s">
        <v>198</v>
      </c>
      <c r="M18" s="56" t="s">
        <v>178</v>
      </c>
      <c r="N18" s="5">
        <v>36129.800000000003</v>
      </c>
      <c r="O18" s="5">
        <v>12998.78</v>
      </c>
      <c r="P18" s="5">
        <v>36129.800000000003</v>
      </c>
      <c r="Q18" s="8">
        <v>39900</v>
      </c>
    </row>
    <row r="19" spans="3:17" ht="129.75" hidden="1" customHeight="1">
      <c r="C19" s="28" t="s">
        <v>28</v>
      </c>
      <c r="D19" s="4" t="s">
        <v>37</v>
      </c>
      <c r="E19" s="4" t="s">
        <v>35</v>
      </c>
      <c r="F19" s="4" t="s">
        <v>23</v>
      </c>
      <c r="G19" s="4" t="s">
        <v>26</v>
      </c>
      <c r="H19" s="4" t="s">
        <v>25</v>
      </c>
      <c r="I19" s="4" t="s">
        <v>23</v>
      </c>
      <c r="J19" s="4" t="s">
        <v>139</v>
      </c>
      <c r="K19" s="4" t="s">
        <v>24</v>
      </c>
      <c r="L19" s="7" t="s">
        <v>141</v>
      </c>
      <c r="M19" s="20" t="s">
        <v>71</v>
      </c>
      <c r="N19" s="5"/>
      <c r="O19" s="5"/>
      <c r="P19" s="5"/>
      <c r="Q19" s="8"/>
    </row>
    <row r="20" spans="3:17" ht="141.6" hidden="1" customHeight="1">
      <c r="C20" s="28" t="s">
        <v>28</v>
      </c>
      <c r="D20" s="4" t="s">
        <v>37</v>
      </c>
      <c r="E20" s="4" t="s">
        <v>35</v>
      </c>
      <c r="F20" s="4" t="s">
        <v>23</v>
      </c>
      <c r="G20" s="4" t="s">
        <v>26</v>
      </c>
      <c r="H20" s="4" t="s">
        <v>25</v>
      </c>
      <c r="I20" s="4" t="s">
        <v>23</v>
      </c>
      <c r="J20" s="4" t="s">
        <v>140</v>
      </c>
      <c r="K20" s="4" t="s">
        <v>24</v>
      </c>
      <c r="L20" s="7" t="s">
        <v>141</v>
      </c>
      <c r="M20" s="20" t="s">
        <v>178</v>
      </c>
      <c r="N20" s="5">
        <v>0</v>
      </c>
      <c r="O20" s="5">
        <v>0</v>
      </c>
      <c r="P20" s="5">
        <v>0</v>
      </c>
      <c r="Q20" s="8">
        <v>0</v>
      </c>
    </row>
    <row r="21" spans="3:17" ht="129.75" hidden="1" customHeight="1">
      <c r="C21" s="29" t="s">
        <v>28</v>
      </c>
      <c r="D21" s="30" t="s">
        <v>37</v>
      </c>
      <c r="E21" s="30" t="s">
        <v>35</v>
      </c>
      <c r="F21" s="30" t="s">
        <v>23</v>
      </c>
      <c r="G21" s="30" t="s">
        <v>26</v>
      </c>
      <c r="H21" s="30" t="s">
        <v>25</v>
      </c>
      <c r="I21" s="30" t="s">
        <v>23</v>
      </c>
      <c r="J21" s="30" t="s">
        <v>147</v>
      </c>
      <c r="K21" s="30" t="s">
        <v>24</v>
      </c>
      <c r="L21" s="31" t="s">
        <v>29</v>
      </c>
      <c r="M21" s="32" t="s">
        <v>71</v>
      </c>
      <c r="N21" s="33"/>
      <c r="O21" s="33"/>
      <c r="P21" s="33"/>
      <c r="Q21" s="34"/>
    </row>
    <row r="22" spans="3:17" ht="11.4" hidden="1" customHeight="1">
      <c r="C22" s="29" t="s">
        <v>28</v>
      </c>
      <c r="D22" s="30" t="s">
        <v>37</v>
      </c>
      <c r="E22" s="30" t="s">
        <v>35</v>
      </c>
      <c r="F22" s="30" t="s">
        <v>23</v>
      </c>
      <c r="G22" s="30" t="s">
        <v>26</v>
      </c>
      <c r="H22" s="30" t="s">
        <v>25</v>
      </c>
      <c r="I22" s="30" t="s">
        <v>23</v>
      </c>
      <c r="J22" s="30" t="s">
        <v>172</v>
      </c>
      <c r="K22" s="30" t="s">
        <v>24</v>
      </c>
      <c r="L22" s="31" t="s">
        <v>29</v>
      </c>
      <c r="M22" s="32" t="s">
        <v>71</v>
      </c>
      <c r="N22" s="33"/>
      <c r="O22" s="33"/>
      <c r="P22" s="33"/>
      <c r="Q22" s="34"/>
    </row>
    <row r="23" spans="3:17" ht="332.4" customHeight="1">
      <c r="C23" s="6" t="s">
        <v>28</v>
      </c>
      <c r="D23" s="4" t="s">
        <v>37</v>
      </c>
      <c r="E23" s="4" t="s">
        <v>35</v>
      </c>
      <c r="F23" s="4" t="s">
        <v>23</v>
      </c>
      <c r="G23" s="4" t="s">
        <v>26</v>
      </c>
      <c r="H23" s="4" t="s">
        <v>27</v>
      </c>
      <c r="I23" s="4" t="s">
        <v>23</v>
      </c>
      <c r="J23" s="4" t="s">
        <v>142</v>
      </c>
      <c r="K23" s="4" t="s">
        <v>24</v>
      </c>
      <c r="L23" s="58" t="s">
        <v>199</v>
      </c>
      <c r="M23" s="20" t="s">
        <v>178</v>
      </c>
      <c r="N23" s="5">
        <v>66.2</v>
      </c>
      <c r="O23" s="5">
        <v>66.22</v>
      </c>
      <c r="P23" s="5">
        <v>66.22</v>
      </c>
      <c r="Q23" s="8">
        <v>0</v>
      </c>
    </row>
    <row r="24" spans="3:17" ht="201.6" hidden="1" customHeight="1">
      <c r="C24" s="28" t="s">
        <v>28</v>
      </c>
      <c r="D24" s="4" t="s">
        <v>37</v>
      </c>
      <c r="E24" s="4" t="s">
        <v>35</v>
      </c>
      <c r="F24" s="4" t="s">
        <v>23</v>
      </c>
      <c r="G24" s="4" t="s">
        <v>26</v>
      </c>
      <c r="H24" s="4" t="s">
        <v>27</v>
      </c>
      <c r="I24" s="4" t="s">
        <v>23</v>
      </c>
      <c r="J24" s="4" t="s">
        <v>140</v>
      </c>
      <c r="K24" s="4" t="s">
        <v>24</v>
      </c>
      <c r="L24" s="7" t="s">
        <v>30</v>
      </c>
      <c r="M24" s="20" t="s">
        <v>178</v>
      </c>
      <c r="N24" s="5">
        <v>0</v>
      </c>
      <c r="O24" s="5">
        <v>0</v>
      </c>
      <c r="P24" s="5">
        <v>0</v>
      </c>
      <c r="Q24" s="8">
        <v>0</v>
      </c>
    </row>
    <row r="25" spans="3:17" ht="312" customHeight="1">
      <c r="C25" s="28" t="s">
        <v>28</v>
      </c>
      <c r="D25" s="4" t="s">
        <v>37</v>
      </c>
      <c r="E25" s="4" t="s">
        <v>35</v>
      </c>
      <c r="F25" s="4" t="s">
        <v>23</v>
      </c>
      <c r="G25" s="4" t="s">
        <v>26</v>
      </c>
      <c r="H25" s="4" t="s">
        <v>195</v>
      </c>
      <c r="I25" s="4" t="s">
        <v>23</v>
      </c>
      <c r="J25" s="4" t="s">
        <v>142</v>
      </c>
      <c r="K25" s="4" t="s">
        <v>24</v>
      </c>
      <c r="L25" s="58" t="s">
        <v>200</v>
      </c>
      <c r="M25" s="20" t="s">
        <v>178</v>
      </c>
      <c r="N25" s="5">
        <v>0</v>
      </c>
      <c r="O25" s="5">
        <v>0</v>
      </c>
      <c r="P25" s="5">
        <v>0</v>
      </c>
      <c r="Q25" s="8">
        <v>0</v>
      </c>
    </row>
    <row r="26" spans="3:17" ht="323.39999999999998" customHeight="1">
      <c r="C26" s="28" t="s">
        <v>28</v>
      </c>
      <c r="D26" s="4" t="s">
        <v>37</v>
      </c>
      <c r="E26" s="4" t="s">
        <v>35</v>
      </c>
      <c r="F26" s="4" t="s">
        <v>23</v>
      </c>
      <c r="G26" s="4" t="s">
        <v>26</v>
      </c>
      <c r="H26" s="4" t="s">
        <v>196</v>
      </c>
      <c r="I26" s="4" t="s">
        <v>23</v>
      </c>
      <c r="J26" s="4" t="s">
        <v>142</v>
      </c>
      <c r="K26" s="4" t="s">
        <v>24</v>
      </c>
      <c r="L26" s="58" t="s">
        <v>201</v>
      </c>
      <c r="M26" s="20" t="s">
        <v>178</v>
      </c>
      <c r="N26" s="5">
        <v>0</v>
      </c>
      <c r="O26" s="5">
        <v>-260.48</v>
      </c>
      <c r="P26" s="5">
        <v>0</v>
      </c>
      <c r="Q26" s="8">
        <v>0</v>
      </c>
    </row>
    <row r="27" spans="3:17" ht="310.8" customHeight="1">
      <c r="C27" s="28" t="s">
        <v>28</v>
      </c>
      <c r="D27" s="4" t="s">
        <v>37</v>
      </c>
      <c r="E27" s="4" t="s">
        <v>35</v>
      </c>
      <c r="F27" s="4" t="s">
        <v>23</v>
      </c>
      <c r="G27" s="4" t="s">
        <v>26</v>
      </c>
      <c r="H27" s="4" t="s">
        <v>197</v>
      </c>
      <c r="I27" s="4" t="s">
        <v>23</v>
      </c>
      <c r="J27" s="4" t="s">
        <v>142</v>
      </c>
      <c r="K27" s="4" t="s">
        <v>24</v>
      </c>
      <c r="L27" s="59" t="s">
        <v>202</v>
      </c>
      <c r="M27" s="56" t="s">
        <v>178</v>
      </c>
      <c r="N27" s="5">
        <v>0</v>
      </c>
      <c r="O27" s="5">
        <v>-627</v>
      </c>
      <c r="P27" s="5">
        <v>0</v>
      </c>
      <c r="Q27" s="8">
        <v>0</v>
      </c>
    </row>
    <row r="28" spans="3:17" ht="292.8" customHeight="1">
      <c r="C28" s="28" t="s">
        <v>28</v>
      </c>
      <c r="D28" s="4" t="s">
        <v>37</v>
      </c>
      <c r="E28" s="4" t="s">
        <v>35</v>
      </c>
      <c r="F28" s="4" t="s">
        <v>23</v>
      </c>
      <c r="G28" s="4" t="s">
        <v>26</v>
      </c>
      <c r="H28" s="4" t="s">
        <v>2</v>
      </c>
      <c r="I28" s="4" t="s">
        <v>23</v>
      </c>
      <c r="J28" s="4" t="s">
        <v>142</v>
      </c>
      <c r="K28" s="4" t="s">
        <v>24</v>
      </c>
      <c r="L28" s="59" t="s">
        <v>203</v>
      </c>
      <c r="M28" s="56" t="s">
        <v>178</v>
      </c>
      <c r="N28" s="5">
        <v>0</v>
      </c>
      <c r="O28" s="5">
        <v>-50.35</v>
      </c>
      <c r="P28" s="5">
        <v>0</v>
      </c>
      <c r="Q28" s="8">
        <v>0</v>
      </c>
    </row>
    <row r="29" spans="3:17" ht="291.60000000000002" customHeight="1">
      <c r="C29" s="29" t="s">
        <v>28</v>
      </c>
      <c r="D29" s="30" t="s">
        <v>37</v>
      </c>
      <c r="E29" s="30" t="s">
        <v>35</v>
      </c>
      <c r="F29" s="30" t="s">
        <v>23</v>
      </c>
      <c r="G29" s="30" t="s">
        <v>26</v>
      </c>
      <c r="H29" s="30" t="s">
        <v>31</v>
      </c>
      <c r="I29" s="30" t="s">
        <v>23</v>
      </c>
      <c r="J29" s="30" t="s">
        <v>142</v>
      </c>
      <c r="K29" s="30" t="s">
        <v>24</v>
      </c>
      <c r="L29" s="58" t="s">
        <v>204</v>
      </c>
      <c r="M29" s="32" t="s">
        <v>178</v>
      </c>
      <c r="N29" s="33">
        <v>91.8</v>
      </c>
      <c r="O29" s="33">
        <v>91.81</v>
      </c>
      <c r="P29" s="33">
        <v>91.81</v>
      </c>
      <c r="Q29" s="34">
        <v>0</v>
      </c>
    </row>
    <row r="30" spans="3:17" ht="60" hidden="1">
      <c r="C30" s="6" t="s">
        <v>28</v>
      </c>
      <c r="D30" s="4" t="s">
        <v>37</v>
      </c>
      <c r="E30" s="4" t="s">
        <v>35</v>
      </c>
      <c r="F30" s="4" t="s">
        <v>23</v>
      </c>
      <c r="G30" s="4" t="s">
        <v>26</v>
      </c>
      <c r="H30" s="4" t="s">
        <v>31</v>
      </c>
      <c r="I30" s="4" t="s">
        <v>23</v>
      </c>
      <c r="J30" s="4" t="s">
        <v>139</v>
      </c>
      <c r="K30" s="4" t="s">
        <v>24</v>
      </c>
      <c r="L30" s="7" t="s">
        <v>32</v>
      </c>
      <c r="M30" s="20" t="s">
        <v>71</v>
      </c>
      <c r="N30" s="5"/>
      <c r="O30" s="5"/>
      <c r="P30" s="5"/>
      <c r="Q30" s="8"/>
    </row>
    <row r="31" spans="3:17" ht="289.8" customHeight="1">
      <c r="C31" s="28" t="s">
        <v>28</v>
      </c>
      <c r="D31" s="4" t="s">
        <v>37</v>
      </c>
      <c r="E31" s="4" t="s">
        <v>35</v>
      </c>
      <c r="F31" s="4" t="s">
        <v>23</v>
      </c>
      <c r="G31" s="4" t="s">
        <v>26</v>
      </c>
      <c r="H31" s="4" t="s">
        <v>31</v>
      </c>
      <c r="I31" s="4" t="s">
        <v>23</v>
      </c>
      <c r="J31" s="4" t="s">
        <v>140</v>
      </c>
      <c r="K31" s="4" t="s">
        <v>24</v>
      </c>
      <c r="L31" s="59" t="s">
        <v>205</v>
      </c>
      <c r="M31" s="56" t="s">
        <v>178</v>
      </c>
      <c r="N31" s="5">
        <v>0</v>
      </c>
      <c r="O31" s="5">
        <v>0</v>
      </c>
      <c r="P31" s="5">
        <v>0</v>
      </c>
      <c r="Q31" s="8">
        <v>0</v>
      </c>
    </row>
    <row r="32" spans="3:17" ht="201.6" customHeight="1">
      <c r="C32" s="28" t="s">
        <v>28</v>
      </c>
      <c r="D32" s="4" t="s">
        <v>37</v>
      </c>
      <c r="E32" s="4" t="s">
        <v>35</v>
      </c>
      <c r="F32" s="4" t="s">
        <v>23</v>
      </c>
      <c r="G32" s="4" t="s">
        <v>26</v>
      </c>
      <c r="H32" s="4" t="s">
        <v>33</v>
      </c>
      <c r="I32" s="4" t="s">
        <v>23</v>
      </c>
      <c r="J32" s="4" t="s">
        <v>142</v>
      </c>
      <c r="K32" s="4" t="s">
        <v>24</v>
      </c>
      <c r="L32" s="59" t="s">
        <v>206</v>
      </c>
      <c r="M32" s="56" t="s">
        <v>178</v>
      </c>
      <c r="N32" s="5">
        <v>0</v>
      </c>
      <c r="O32" s="5">
        <v>0</v>
      </c>
      <c r="P32" s="5">
        <v>0</v>
      </c>
      <c r="Q32" s="8">
        <v>0</v>
      </c>
    </row>
    <row r="33" spans="3:17" ht="409.2" customHeight="1">
      <c r="C33" s="28" t="s">
        <v>28</v>
      </c>
      <c r="D33" s="4" t="s">
        <v>37</v>
      </c>
      <c r="E33" s="4" t="s">
        <v>35</v>
      </c>
      <c r="F33" s="4" t="s">
        <v>23</v>
      </c>
      <c r="G33" s="4" t="s">
        <v>26</v>
      </c>
      <c r="H33" s="4" t="s">
        <v>148</v>
      </c>
      <c r="I33" s="4" t="s">
        <v>23</v>
      </c>
      <c r="J33" s="4" t="s">
        <v>142</v>
      </c>
      <c r="K33" s="4" t="s">
        <v>24</v>
      </c>
      <c r="L33" s="58" t="s">
        <v>207</v>
      </c>
      <c r="M33" s="20" t="s">
        <v>178</v>
      </c>
      <c r="N33" s="5">
        <v>90.4</v>
      </c>
      <c r="O33" s="5">
        <v>90.45</v>
      </c>
      <c r="P33" s="5">
        <v>90.45</v>
      </c>
      <c r="Q33" s="8">
        <v>0</v>
      </c>
    </row>
    <row r="34" spans="3:17" ht="60" hidden="1">
      <c r="C34" s="6" t="s">
        <v>28</v>
      </c>
      <c r="D34" s="4" t="s">
        <v>37</v>
      </c>
      <c r="E34" s="4" t="s">
        <v>35</v>
      </c>
      <c r="F34" s="4" t="s">
        <v>23</v>
      </c>
      <c r="G34" s="4" t="s">
        <v>26</v>
      </c>
      <c r="H34" s="4" t="s">
        <v>148</v>
      </c>
      <c r="I34" s="4" t="s">
        <v>23</v>
      </c>
      <c r="J34" s="4" t="s">
        <v>139</v>
      </c>
      <c r="K34" s="4" t="s">
        <v>24</v>
      </c>
      <c r="L34" s="7" t="s">
        <v>149</v>
      </c>
      <c r="M34" s="20" t="s">
        <v>71</v>
      </c>
      <c r="N34" s="5"/>
      <c r="O34" s="5"/>
      <c r="P34" s="5"/>
      <c r="Q34" s="8"/>
    </row>
    <row r="35" spans="3:17" ht="246.6" customHeight="1">
      <c r="C35" s="28" t="s">
        <v>28</v>
      </c>
      <c r="D35" s="4" t="s">
        <v>37</v>
      </c>
      <c r="E35" s="4" t="s">
        <v>35</v>
      </c>
      <c r="F35" s="4" t="s">
        <v>23</v>
      </c>
      <c r="G35" s="4" t="s">
        <v>26</v>
      </c>
      <c r="H35" s="4" t="s">
        <v>145</v>
      </c>
      <c r="I35" s="4" t="s">
        <v>23</v>
      </c>
      <c r="J35" s="4" t="s">
        <v>142</v>
      </c>
      <c r="K35" s="4" t="s">
        <v>24</v>
      </c>
      <c r="L35" s="59" t="s">
        <v>208</v>
      </c>
      <c r="M35" s="56" t="s">
        <v>178</v>
      </c>
      <c r="N35" s="5">
        <v>0</v>
      </c>
      <c r="O35" s="5">
        <v>0</v>
      </c>
      <c r="P35" s="5">
        <v>0</v>
      </c>
      <c r="Q35" s="8">
        <v>0</v>
      </c>
    </row>
    <row r="36" spans="3:17" ht="229.2" customHeight="1">
      <c r="C36" s="28" t="s">
        <v>28</v>
      </c>
      <c r="D36" s="4" t="s">
        <v>37</v>
      </c>
      <c r="E36" s="4" t="s">
        <v>35</v>
      </c>
      <c r="F36" s="4" t="s">
        <v>23</v>
      </c>
      <c r="G36" s="4" t="s">
        <v>26</v>
      </c>
      <c r="H36" s="4" t="s">
        <v>50</v>
      </c>
      <c r="I36" s="4" t="s">
        <v>23</v>
      </c>
      <c r="J36" s="4" t="s">
        <v>142</v>
      </c>
      <c r="K36" s="4" t="s">
        <v>24</v>
      </c>
      <c r="L36" s="58" t="s">
        <v>209</v>
      </c>
      <c r="M36" s="20" t="s">
        <v>178</v>
      </c>
      <c r="N36" s="5">
        <v>0</v>
      </c>
      <c r="O36" s="5">
        <v>0</v>
      </c>
      <c r="P36" s="5">
        <v>0</v>
      </c>
      <c r="Q36" s="8">
        <v>0</v>
      </c>
    </row>
    <row r="37" spans="3:17" ht="409.6" customHeight="1">
      <c r="C37" s="28" t="s">
        <v>28</v>
      </c>
      <c r="D37" s="4" t="s">
        <v>37</v>
      </c>
      <c r="E37" s="4" t="s">
        <v>35</v>
      </c>
      <c r="F37" s="4" t="s">
        <v>23</v>
      </c>
      <c r="G37" s="4" t="s">
        <v>26</v>
      </c>
      <c r="H37" s="4" t="s">
        <v>117</v>
      </c>
      <c r="I37" s="4" t="s">
        <v>23</v>
      </c>
      <c r="J37" s="4" t="s">
        <v>142</v>
      </c>
      <c r="K37" s="4" t="s">
        <v>24</v>
      </c>
      <c r="L37" s="59" t="s">
        <v>210</v>
      </c>
      <c r="M37" s="56" t="s">
        <v>178</v>
      </c>
      <c r="N37" s="5">
        <v>137</v>
      </c>
      <c r="O37" s="5">
        <v>137.02000000000001</v>
      </c>
      <c r="P37" s="5">
        <v>137.02000000000001</v>
      </c>
      <c r="Q37" s="8">
        <v>0</v>
      </c>
    </row>
    <row r="38" spans="3:17" ht="409.6" customHeight="1">
      <c r="C38" s="28" t="s">
        <v>28</v>
      </c>
      <c r="D38" s="4" t="s">
        <v>37</v>
      </c>
      <c r="E38" s="4" t="s">
        <v>35</v>
      </c>
      <c r="F38" s="4" t="s">
        <v>23</v>
      </c>
      <c r="G38" s="4" t="s">
        <v>26</v>
      </c>
      <c r="H38" s="4" t="s">
        <v>213</v>
      </c>
      <c r="I38" s="4" t="s">
        <v>23</v>
      </c>
      <c r="J38" s="4" t="s">
        <v>142</v>
      </c>
      <c r="K38" s="4" t="s">
        <v>24</v>
      </c>
      <c r="L38" s="60" t="s">
        <v>214</v>
      </c>
      <c r="M38" s="56" t="s">
        <v>178</v>
      </c>
      <c r="N38" s="5">
        <v>484.8</v>
      </c>
      <c r="O38" s="5">
        <v>484.88</v>
      </c>
      <c r="P38" s="5">
        <v>484.88</v>
      </c>
      <c r="Q38" s="8">
        <v>0</v>
      </c>
    </row>
    <row r="39" spans="3:17" ht="99" customHeight="1">
      <c r="C39" s="52" t="s">
        <v>95</v>
      </c>
      <c r="D39" s="44" t="s">
        <v>21</v>
      </c>
      <c r="E39" s="44" t="s">
        <v>35</v>
      </c>
      <c r="F39" s="44" t="s">
        <v>34</v>
      </c>
      <c r="G39" s="44" t="s">
        <v>20</v>
      </c>
      <c r="H39" s="44" t="s">
        <v>21</v>
      </c>
      <c r="I39" s="44" t="s">
        <v>20</v>
      </c>
      <c r="J39" s="44" t="s">
        <v>22</v>
      </c>
      <c r="K39" s="44" t="s">
        <v>21</v>
      </c>
      <c r="L39" s="43" t="s">
        <v>129</v>
      </c>
      <c r="M39" s="51"/>
      <c r="N39" s="47">
        <f>N40</f>
        <v>9433.6</v>
      </c>
      <c r="O39" s="47">
        <f>O40</f>
        <v>4842.8599999999988</v>
      </c>
      <c r="P39" s="47">
        <f>P40</f>
        <v>9433.6</v>
      </c>
      <c r="Q39" s="47">
        <f t="shared" ref="Q39" si="1">SUM(Q40)</f>
        <v>11793.2</v>
      </c>
    </row>
    <row r="40" spans="3:17" ht="86.4" customHeight="1">
      <c r="C40" s="28" t="s">
        <v>95</v>
      </c>
      <c r="D40" s="4" t="s">
        <v>21</v>
      </c>
      <c r="E40" s="4" t="s">
        <v>35</v>
      </c>
      <c r="F40" s="4" t="s">
        <v>34</v>
      </c>
      <c r="G40" s="4" t="s">
        <v>26</v>
      </c>
      <c r="H40" s="4" t="s">
        <v>21</v>
      </c>
      <c r="I40" s="4" t="s">
        <v>23</v>
      </c>
      <c r="J40" s="4" t="s">
        <v>22</v>
      </c>
      <c r="K40" s="4" t="s">
        <v>24</v>
      </c>
      <c r="L40" s="7" t="s">
        <v>36</v>
      </c>
      <c r="M40" s="35"/>
      <c r="N40" s="5">
        <f>SUM(N41:N44)</f>
        <v>9433.6</v>
      </c>
      <c r="O40" s="5">
        <f>O41+O42+O43+O44</f>
        <v>4842.8599999999988</v>
      </c>
      <c r="P40" s="5">
        <f>P41+P42+P43+P44</f>
        <v>9433.6</v>
      </c>
      <c r="Q40" s="5">
        <f>Q41+Q42+Q43+Q44</f>
        <v>11793.2</v>
      </c>
    </row>
    <row r="41" spans="3:17" ht="115.2" customHeight="1">
      <c r="C41" s="6" t="s">
        <v>95</v>
      </c>
      <c r="D41" s="4" t="s">
        <v>37</v>
      </c>
      <c r="E41" s="4" t="s">
        <v>35</v>
      </c>
      <c r="F41" s="4" t="s">
        <v>34</v>
      </c>
      <c r="G41" s="4" t="s">
        <v>26</v>
      </c>
      <c r="H41" s="4" t="s">
        <v>150</v>
      </c>
      <c r="I41" s="4" t="s">
        <v>23</v>
      </c>
      <c r="J41" s="4" t="s">
        <v>22</v>
      </c>
      <c r="K41" s="4" t="s">
        <v>24</v>
      </c>
      <c r="L41" s="7" t="s">
        <v>39</v>
      </c>
      <c r="M41" s="20" t="s">
        <v>178</v>
      </c>
      <c r="N41" s="5">
        <v>4500</v>
      </c>
      <c r="O41" s="5">
        <v>2457.4699999999998</v>
      </c>
      <c r="P41" s="5">
        <v>4500</v>
      </c>
      <c r="Q41" s="8">
        <v>5720</v>
      </c>
    </row>
    <row r="42" spans="3:17" ht="126.6" customHeight="1">
      <c r="C42" s="6" t="s">
        <v>95</v>
      </c>
      <c r="D42" s="4" t="s">
        <v>37</v>
      </c>
      <c r="E42" s="4" t="s">
        <v>35</v>
      </c>
      <c r="F42" s="4" t="s">
        <v>34</v>
      </c>
      <c r="G42" s="4" t="s">
        <v>26</v>
      </c>
      <c r="H42" s="4" t="s">
        <v>151</v>
      </c>
      <c r="I42" s="4" t="s">
        <v>23</v>
      </c>
      <c r="J42" s="4" t="s">
        <v>22</v>
      </c>
      <c r="K42" s="4" t="s">
        <v>24</v>
      </c>
      <c r="L42" s="7" t="s">
        <v>40</v>
      </c>
      <c r="M42" s="20" t="s">
        <v>178</v>
      </c>
      <c r="N42" s="5">
        <v>31.6</v>
      </c>
      <c r="O42" s="5">
        <v>15.83</v>
      </c>
      <c r="P42" s="5">
        <v>31.6</v>
      </c>
      <c r="Q42" s="8">
        <v>31.2</v>
      </c>
    </row>
    <row r="43" spans="3:17" ht="109.2" customHeight="1">
      <c r="C43" s="6" t="s">
        <v>95</v>
      </c>
      <c r="D43" s="4" t="s">
        <v>37</v>
      </c>
      <c r="E43" s="4" t="s">
        <v>35</v>
      </c>
      <c r="F43" s="4" t="s">
        <v>34</v>
      </c>
      <c r="G43" s="4" t="s">
        <v>26</v>
      </c>
      <c r="H43" s="4" t="s">
        <v>152</v>
      </c>
      <c r="I43" s="4" t="s">
        <v>23</v>
      </c>
      <c r="J43" s="4" t="s">
        <v>22</v>
      </c>
      <c r="K43" s="4" t="s">
        <v>24</v>
      </c>
      <c r="L43" s="7" t="s">
        <v>41</v>
      </c>
      <c r="M43" s="20" t="s">
        <v>178</v>
      </c>
      <c r="N43" s="5">
        <v>4902</v>
      </c>
      <c r="O43" s="5">
        <v>2647.24</v>
      </c>
      <c r="P43" s="5">
        <v>4902</v>
      </c>
      <c r="Q43" s="8">
        <v>6042</v>
      </c>
    </row>
    <row r="44" spans="3:17" ht="103.2" customHeight="1">
      <c r="C44" s="6" t="s">
        <v>95</v>
      </c>
      <c r="D44" s="4" t="s">
        <v>37</v>
      </c>
      <c r="E44" s="4" t="s">
        <v>35</v>
      </c>
      <c r="F44" s="4" t="s">
        <v>34</v>
      </c>
      <c r="G44" s="4" t="s">
        <v>26</v>
      </c>
      <c r="H44" s="4" t="s">
        <v>153</v>
      </c>
      <c r="I44" s="4" t="s">
        <v>23</v>
      </c>
      <c r="J44" s="4" t="s">
        <v>22</v>
      </c>
      <c r="K44" s="4" t="s">
        <v>24</v>
      </c>
      <c r="L44" s="7" t="s">
        <v>44</v>
      </c>
      <c r="M44" s="20" t="s">
        <v>178</v>
      </c>
      <c r="N44" s="5">
        <v>0</v>
      </c>
      <c r="O44" s="5">
        <v>-277.68</v>
      </c>
      <c r="P44" s="5">
        <v>0</v>
      </c>
      <c r="Q44" s="8">
        <v>0</v>
      </c>
    </row>
    <row r="45" spans="3:17" ht="36" customHeight="1">
      <c r="C45" s="52" t="s">
        <v>123</v>
      </c>
      <c r="D45" s="44" t="s">
        <v>21</v>
      </c>
      <c r="E45" s="44" t="s">
        <v>35</v>
      </c>
      <c r="F45" s="44" t="s">
        <v>45</v>
      </c>
      <c r="G45" s="44" t="s">
        <v>20</v>
      </c>
      <c r="H45" s="44" t="s">
        <v>21</v>
      </c>
      <c r="I45" s="44" t="s">
        <v>20</v>
      </c>
      <c r="J45" s="44" t="s">
        <v>22</v>
      </c>
      <c r="K45" s="44" t="s">
        <v>24</v>
      </c>
      <c r="L45" s="43" t="s">
        <v>123</v>
      </c>
      <c r="M45" s="50"/>
      <c r="N45" s="47">
        <f>N47+N48</f>
        <v>2760</v>
      </c>
      <c r="O45" s="47">
        <f>O47+O48</f>
        <v>1162.6199999999999</v>
      </c>
      <c r="P45" s="47">
        <f>P47+P48</f>
        <v>2760</v>
      </c>
      <c r="Q45" s="47">
        <f t="shared" ref="Q45:Q46" si="2">SUM(Q46)</f>
        <v>2780</v>
      </c>
    </row>
    <row r="46" spans="3:17" ht="47.4" customHeight="1">
      <c r="C46" s="6" t="s">
        <v>3</v>
      </c>
      <c r="D46" s="4" t="s">
        <v>21</v>
      </c>
      <c r="E46" s="4" t="s">
        <v>35</v>
      </c>
      <c r="F46" s="4" t="s">
        <v>45</v>
      </c>
      <c r="G46" s="4" t="s">
        <v>34</v>
      </c>
      <c r="H46" s="4" t="s">
        <v>21</v>
      </c>
      <c r="I46" s="4" t="s">
        <v>23</v>
      </c>
      <c r="J46" s="4" t="s">
        <v>22</v>
      </c>
      <c r="K46" s="4" t="s">
        <v>24</v>
      </c>
      <c r="L46" s="7" t="s">
        <v>3</v>
      </c>
      <c r="M46" s="20"/>
      <c r="N46" s="5">
        <f>N47+N48</f>
        <v>2760</v>
      </c>
      <c r="O46" s="5">
        <f>O47+O48</f>
        <v>1162.6199999999999</v>
      </c>
      <c r="P46" s="5">
        <f>P47+P48</f>
        <v>2760</v>
      </c>
      <c r="Q46" s="5">
        <f t="shared" si="2"/>
        <v>2780</v>
      </c>
    </row>
    <row r="47" spans="3:17" ht="48" customHeight="1">
      <c r="C47" s="6" t="s">
        <v>3</v>
      </c>
      <c r="D47" s="4" t="s">
        <v>37</v>
      </c>
      <c r="E47" s="4" t="s">
        <v>35</v>
      </c>
      <c r="F47" s="4" t="s">
        <v>45</v>
      </c>
      <c r="G47" s="4" t="s">
        <v>34</v>
      </c>
      <c r="H47" s="4" t="s">
        <v>25</v>
      </c>
      <c r="I47" s="4" t="s">
        <v>23</v>
      </c>
      <c r="J47" s="4" t="s">
        <v>142</v>
      </c>
      <c r="K47" s="4" t="s">
        <v>24</v>
      </c>
      <c r="L47" s="7" t="s">
        <v>3</v>
      </c>
      <c r="M47" s="20" t="s">
        <v>178</v>
      </c>
      <c r="N47" s="5">
        <v>2760</v>
      </c>
      <c r="O47" s="5">
        <v>1162.6199999999999</v>
      </c>
      <c r="P47" s="5">
        <v>2760</v>
      </c>
      <c r="Q47" s="8">
        <v>2780</v>
      </c>
    </row>
    <row r="48" spans="3:17" ht="45" hidden="1">
      <c r="C48" s="28" t="s">
        <v>3</v>
      </c>
      <c r="D48" s="4" t="s">
        <v>37</v>
      </c>
      <c r="E48" s="4" t="s">
        <v>35</v>
      </c>
      <c r="F48" s="4" t="s">
        <v>45</v>
      </c>
      <c r="G48" s="4" t="s">
        <v>34</v>
      </c>
      <c r="H48" s="4" t="s">
        <v>25</v>
      </c>
      <c r="I48" s="4" t="s">
        <v>23</v>
      </c>
      <c r="J48" s="4" t="s">
        <v>139</v>
      </c>
      <c r="K48" s="4" t="s">
        <v>24</v>
      </c>
      <c r="L48" s="7" t="s">
        <v>3</v>
      </c>
      <c r="M48" s="20" t="s">
        <v>71</v>
      </c>
      <c r="N48" s="5"/>
      <c r="O48" s="5"/>
      <c r="P48" s="5"/>
      <c r="Q48" s="8"/>
    </row>
    <row r="49" spans="3:17" ht="34.799999999999997" customHeight="1">
      <c r="C49" s="52" t="s">
        <v>96</v>
      </c>
      <c r="D49" s="44" t="s">
        <v>21</v>
      </c>
      <c r="E49" s="44" t="s">
        <v>35</v>
      </c>
      <c r="F49" s="44" t="s">
        <v>47</v>
      </c>
      <c r="G49" s="44" t="s">
        <v>20</v>
      </c>
      <c r="H49" s="44" t="s">
        <v>21</v>
      </c>
      <c r="I49" s="44" t="s">
        <v>20</v>
      </c>
      <c r="J49" s="44" t="s">
        <v>22</v>
      </c>
      <c r="K49" s="44" t="s">
        <v>21</v>
      </c>
      <c r="L49" s="43" t="s">
        <v>96</v>
      </c>
      <c r="M49" s="50"/>
      <c r="N49" s="47">
        <f>SUM(N50+N53)</f>
        <v>14850</v>
      </c>
      <c r="O49" s="47">
        <f t="shared" ref="O49:Q49" si="3">SUM(O50+O53)</f>
        <v>5681.6500000000005</v>
      </c>
      <c r="P49" s="47">
        <f>SUM(P50+P53)</f>
        <v>14850</v>
      </c>
      <c r="Q49" s="47">
        <f t="shared" si="3"/>
        <v>15000</v>
      </c>
    </row>
    <row r="50" spans="3:17" ht="37.799999999999997" customHeight="1">
      <c r="C50" s="46" t="s">
        <v>63</v>
      </c>
      <c r="D50" s="44" t="s">
        <v>21</v>
      </c>
      <c r="E50" s="44" t="s">
        <v>35</v>
      </c>
      <c r="F50" s="44" t="s">
        <v>47</v>
      </c>
      <c r="G50" s="44" t="s">
        <v>23</v>
      </c>
      <c r="H50" s="44" t="s">
        <v>21</v>
      </c>
      <c r="I50" s="44" t="s">
        <v>20</v>
      </c>
      <c r="J50" s="44" t="s">
        <v>22</v>
      </c>
      <c r="K50" s="44" t="s">
        <v>24</v>
      </c>
      <c r="L50" s="43" t="s">
        <v>63</v>
      </c>
      <c r="M50" s="50"/>
      <c r="N50" s="47">
        <f>N51+N52</f>
        <v>3700</v>
      </c>
      <c r="O50" s="47">
        <f>O51+O52</f>
        <v>315.60000000000002</v>
      </c>
      <c r="P50" s="47">
        <f>P51+P52</f>
        <v>3700</v>
      </c>
      <c r="Q50" s="47">
        <f t="shared" ref="Q50" si="4">SUM(Q51)</f>
        <v>3850</v>
      </c>
    </row>
    <row r="51" spans="3:17" ht="79.2" customHeight="1">
      <c r="C51" s="6" t="s">
        <v>63</v>
      </c>
      <c r="D51" s="4" t="s">
        <v>37</v>
      </c>
      <c r="E51" s="4" t="s">
        <v>35</v>
      </c>
      <c r="F51" s="4" t="s">
        <v>47</v>
      </c>
      <c r="G51" s="4" t="s">
        <v>23</v>
      </c>
      <c r="H51" s="4" t="s">
        <v>31</v>
      </c>
      <c r="I51" s="4" t="s">
        <v>53</v>
      </c>
      <c r="J51" s="4" t="s">
        <v>142</v>
      </c>
      <c r="K51" s="4" t="s">
        <v>24</v>
      </c>
      <c r="L51" s="7" t="s">
        <v>154</v>
      </c>
      <c r="M51" s="20" t="s">
        <v>178</v>
      </c>
      <c r="N51" s="5">
        <v>3700</v>
      </c>
      <c r="O51" s="5">
        <v>315.60000000000002</v>
      </c>
      <c r="P51" s="5">
        <v>3700</v>
      </c>
      <c r="Q51" s="8">
        <v>3850</v>
      </c>
    </row>
    <row r="52" spans="3:17" ht="83.4" hidden="1" customHeight="1">
      <c r="C52" s="28" t="s">
        <v>63</v>
      </c>
      <c r="D52" s="4" t="s">
        <v>37</v>
      </c>
      <c r="E52" s="4" t="s">
        <v>35</v>
      </c>
      <c r="F52" s="4" t="s">
        <v>47</v>
      </c>
      <c r="G52" s="4" t="s">
        <v>23</v>
      </c>
      <c r="H52" s="4" t="s">
        <v>31</v>
      </c>
      <c r="I52" s="4" t="s">
        <v>53</v>
      </c>
      <c r="J52" s="4" t="s">
        <v>139</v>
      </c>
      <c r="K52" s="4" t="s">
        <v>24</v>
      </c>
      <c r="L52" s="7" t="s">
        <v>154</v>
      </c>
      <c r="M52" s="20" t="s">
        <v>71</v>
      </c>
      <c r="N52" s="5"/>
      <c r="O52" s="5"/>
      <c r="P52" s="5"/>
      <c r="Q52" s="8">
        <v>0</v>
      </c>
    </row>
    <row r="53" spans="3:17" ht="27.6" customHeight="1">
      <c r="C53" s="53" t="s">
        <v>64</v>
      </c>
      <c r="D53" s="44" t="s">
        <v>21</v>
      </c>
      <c r="E53" s="44" t="s">
        <v>35</v>
      </c>
      <c r="F53" s="44" t="s">
        <v>47</v>
      </c>
      <c r="G53" s="44" t="s">
        <v>47</v>
      </c>
      <c r="H53" s="44" t="s">
        <v>21</v>
      </c>
      <c r="I53" s="44" t="s">
        <v>20</v>
      </c>
      <c r="J53" s="44" t="s">
        <v>22</v>
      </c>
      <c r="K53" s="44" t="s">
        <v>24</v>
      </c>
      <c r="L53" s="43" t="s">
        <v>64</v>
      </c>
      <c r="M53" s="50"/>
      <c r="N53" s="47">
        <f>SUM(N54+N57)</f>
        <v>11150</v>
      </c>
      <c r="O53" s="47">
        <f>SUM(O54+O57)</f>
        <v>5366.05</v>
      </c>
      <c r="P53" s="47">
        <f>SUM(P54+P57)</f>
        <v>11150</v>
      </c>
      <c r="Q53" s="47">
        <f t="shared" ref="Q53" si="5">SUM(Q54+Q57)</f>
        <v>11150</v>
      </c>
    </row>
    <row r="54" spans="3:17" ht="36.6" customHeight="1">
      <c r="C54" s="46" t="s">
        <v>65</v>
      </c>
      <c r="D54" s="44" t="s">
        <v>21</v>
      </c>
      <c r="E54" s="44" t="s">
        <v>35</v>
      </c>
      <c r="F54" s="44" t="s">
        <v>47</v>
      </c>
      <c r="G54" s="44" t="s">
        <v>47</v>
      </c>
      <c r="H54" s="44" t="s">
        <v>31</v>
      </c>
      <c r="I54" s="44" t="s">
        <v>20</v>
      </c>
      <c r="J54" s="44" t="s">
        <v>22</v>
      </c>
      <c r="K54" s="44" t="s">
        <v>24</v>
      </c>
      <c r="L54" s="43" t="s">
        <v>65</v>
      </c>
      <c r="M54" s="50"/>
      <c r="N54" s="47">
        <f>N55+N56</f>
        <v>6000</v>
      </c>
      <c r="O54" s="47">
        <f>O55+O56</f>
        <v>4924.58</v>
      </c>
      <c r="P54" s="47">
        <f>P55+P56</f>
        <v>6000</v>
      </c>
      <c r="Q54" s="47">
        <f t="shared" ref="Q54" si="6">SUM(Q55)</f>
        <v>6000</v>
      </c>
    </row>
    <row r="55" spans="3:17" ht="105">
      <c r="C55" s="6" t="s">
        <v>66</v>
      </c>
      <c r="D55" s="4" t="s">
        <v>37</v>
      </c>
      <c r="E55" s="4" t="s">
        <v>35</v>
      </c>
      <c r="F55" s="4" t="s">
        <v>47</v>
      </c>
      <c r="G55" s="4" t="s">
        <v>47</v>
      </c>
      <c r="H55" s="4" t="s">
        <v>67</v>
      </c>
      <c r="I55" s="4" t="s">
        <v>53</v>
      </c>
      <c r="J55" s="4" t="s">
        <v>142</v>
      </c>
      <c r="K55" s="4" t="s">
        <v>24</v>
      </c>
      <c r="L55" s="7" t="s">
        <v>66</v>
      </c>
      <c r="M55" s="20" t="s">
        <v>178</v>
      </c>
      <c r="N55" s="5">
        <v>6000</v>
      </c>
      <c r="O55" s="5">
        <v>4924.58</v>
      </c>
      <c r="P55" s="5">
        <v>6000</v>
      </c>
      <c r="Q55" s="8">
        <v>6000</v>
      </c>
    </row>
    <row r="56" spans="3:17" ht="101.4" hidden="1" customHeight="1">
      <c r="C56" s="28" t="s">
        <v>155</v>
      </c>
      <c r="D56" s="4" t="s">
        <v>37</v>
      </c>
      <c r="E56" s="4" t="s">
        <v>35</v>
      </c>
      <c r="F56" s="4" t="s">
        <v>47</v>
      </c>
      <c r="G56" s="4" t="s">
        <v>47</v>
      </c>
      <c r="H56" s="4" t="s">
        <v>67</v>
      </c>
      <c r="I56" s="4" t="s">
        <v>53</v>
      </c>
      <c r="J56" s="4" t="s">
        <v>139</v>
      </c>
      <c r="K56" s="4" t="s">
        <v>24</v>
      </c>
      <c r="L56" s="7" t="s">
        <v>155</v>
      </c>
      <c r="M56" s="20" t="s">
        <v>71</v>
      </c>
      <c r="N56" s="5"/>
      <c r="O56" s="5"/>
      <c r="P56" s="5"/>
      <c r="Q56" s="8">
        <v>0</v>
      </c>
    </row>
    <row r="57" spans="3:17" ht="35.4" customHeight="1">
      <c r="C57" s="46" t="s">
        <v>68</v>
      </c>
      <c r="D57" s="44" t="s">
        <v>21</v>
      </c>
      <c r="E57" s="44" t="s">
        <v>35</v>
      </c>
      <c r="F57" s="44" t="s">
        <v>47</v>
      </c>
      <c r="G57" s="44" t="s">
        <v>47</v>
      </c>
      <c r="H57" s="44" t="s">
        <v>33</v>
      </c>
      <c r="I57" s="44" t="s">
        <v>20</v>
      </c>
      <c r="J57" s="44" t="s">
        <v>22</v>
      </c>
      <c r="K57" s="44" t="s">
        <v>24</v>
      </c>
      <c r="L57" s="43" t="s">
        <v>68</v>
      </c>
      <c r="M57" s="49"/>
      <c r="N57" s="47">
        <f>N58+N59</f>
        <v>5150</v>
      </c>
      <c r="O57" s="47">
        <f>O58+O59+O60</f>
        <v>441.47</v>
      </c>
      <c r="P57" s="47">
        <f>P58+P59+P60</f>
        <v>5150</v>
      </c>
      <c r="Q57" s="47">
        <f t="shared" ref="Q57" si="7">SUM(Q58)</f>
        <v>5150</v>
      </c>
    </row>
    <row r="58" spans="3:17" ht="108.6" customHeight="1">
      <c r="C58" s="6" t="s">
        <v>69</v>
      </c>
      <c r="D58" s="4" t="s">
        <v>37</v>
      </c>
      <c r="E58" s="4" t="s">
        <v>35</v>
      </c>
      <c r="F58" s="4" t="s">
        <v>47</v>
      </c>
      <c r="G58" s="4" t="s">
        <v>47</v>
      </c>
      <c r="H58" s="4" t="s">
        <v>70</v>
      </c>
      <c r="I58" s="4" t="s">
        <v>53</v>
      </c>
      <c r="J58" s="4" t="s">
        <v>142</v>
      </c>
      <c r="K58" s="4" t="s">
        <v>24</v>
      </c>
      <c r="L58" s="21" t="s">
        <v>69</v>
      </c>
      <c r="M58" s="7" t="s">
        <v>178</v>
      </c>
      <c r="N58" s="5">
        <v>5150</v>
      </c>
      <c r="O58" s="5">
        <v>441.47</v>
      </c>
      <c r="P58" s="5">
        <v>5150</v>
      </c>
      <c r="Q58" s="8">
        <v>5150</v>
      </c>
    </row>
    <row r="59" spans="3:17" ht="105" hidden="1">
      <c r="C59" s="28" t="s">
        <v>156</v>
      </c>
      <c r="D59" s="4" t="s">
        <v>37</v>
      </c>
      <c r="E59" s="4" t="s">
        <v>35</v>
      </c>
      <c r="F59" s="4" t="s">
        <v>47</v>
      </c>
      <c r="G59" s="4" t="s">
        <v>47</v>
      </c>
      <c r="H59" s="4" t="s">
        <v>70</v>
      </c>
      <c r="I59" s="4" t="s">
        <v>53</v>
      </c>
      <c r="J59" s="4" t="s">
        <v>139</v>
      </c>
      <c r="K59" s="4" t="s">
        <v>24</v>
      </c>
      <c r="L59" s="21" t="s">
        <v>156</v>
      </c>
      <c r="M59" s="7" t="s">
        <v>71</v>
      </c>
      <c r="N59" s="5"/>
      <c r="O59" s="5"/>
      <c r="P59" s="5"/>
      <c r="Q59" s="8">
        <v>0</v>
      </c>
    </row>
    <row r="60" spans="3:17" ht="105" hidden="1">
      <c r="C60" s="28" t="s">
        <v>156</v>
      </c>
      <c r="D60" s="4" t="s">
        <v>37</v>
      </c>
      <c r="E60" s="4" t="s">
        <v>35</v>
      </c>
      <c r="F60" s="4" t="s">
        <v>47</v>
      </c>
      <c r="G60" s="4" t="s">
        <v>47</v>
      </c>
      <c r="H60" s="4" t="s">
        <v>70</v>
      </c>
      <c r="I60" s="4" t="s">
        <v>53</v>
      </c>
      <c r="J60" s="4" t="s">
        <v>140</v>
      </c>
      <c r="K60" s="4" t="s">
        <v>24</v>
      </c>
      <c r="L60" s="21" t="s">
        <v>156</v>
      </c>
      <c r="M60" s="7" t="s">
        <v>71</v>
      </c>
      <c r="N60" s="5"/>
      <c r="O60" s="5"/>
      <c r="P60" s="5"/>
      <c r="Q60" s="8">
        <v>0</v>
      </c>
    </row>
    <row r="61" spans="3:17" ht="31.2" hidden="1">
      <c r="C61" s="52" t="s">
        <v>124</v>
      </c>
      <c r="D61" s="44" t="s">
        <v>21</v>
      </c>
      <c r="E61" s="44" t="s">
        <v>35</v>
      </c>
      <c r="F61" s="44" t="s">
        <v>111</v>
      </c>
      <c r="G61" s="44" t="s">
        <v>20</v>
      </c>
      <c r="H61" s="44" t="s">
        <v>21</v>
      </c>
      <c r="I61" s="44" t="s">
        <v>20</v>
      </c>
      <c r="J61" s="44" t="s">
        <v>22</v>
      </c>
      <c r="K61" s="44" t="s">
        <v>21</v>
      </c>
      <c r="L61" s="46" t="s">
        <v>124</v>
      </c>
      <c r="M61" s="43"/>
      <c r="N61" s="47">
        <f t="shared" ref="N61:P61" si="8">SUM(N62)</f>
        <v>0</v>
      </c>
      <c r="O61" s="47">
        <f t="shared" ref="O61" si="9">SUM(O62)</f>
        <v>0</v>
      </c>
      <c r="P61" s="47">
        <f t="shared" si="8"/>
        <v>0</v>
      </c>
      <c r="Q61" s="47">
        <f t="shared" ref="Q61:Q63" si="10">SUM(Q62)</f>
        <v>0</v>
      </c>
    </row>
    <row r="62" spans="3:17" ht="105" hidden="1">
      <c r="C62" s="6" t="s">
        <v>99</v>
      </c>
      <c r="D62" s="4" t="s">
        <v>21</v>
      </c>
      <c r="E62" s="4" t="s">
        <v>35</v>
      </c>
      <c r="F62" s="4" t="s">
        <v>111</v>
      </c>
      <c r="G62" s="4" t="s">
        <v>112</v>
      </c>
      <c r="H62" s="4" t="s">
        <v>21</v>
      </c>
      <c r="I62" s="4" t="s">
        <v>23</v>
      </c>
      <c r="J62" s="4" t="s">
        <v>22</v>
      </c>
      <c r="K62" s="4" t="s">
        <v>24</v>
      </c>
      <c r="L62" s="6" t="s">
        <v>99</v>
      </c>
      <c r="M62" s="7"/>
      <c r="N62" s="5">
        <v>0</v>
      </c>
      <c r="O62" s="5">
        <v>0</v>
      </c>
      <c r="P62" s="5">
        <v>0</v>
      </c>
      <c r="Q62" s="5">
        <f t="shared" si="10"/>
        <v>0</v>
      </c>
    </row>
    <row r="63" spans="3:17" ht="213.6" hidden="1" customHeight="1">
      <c r="C63" s="6" t="s">
        <v>100</v>
      </c>
      <c r="D63" s="4" t="s">
        <v>21</v>
      </c>
      <c r="E63" s="4" t="s">
        <v>35</v>
      </c>
      <c r="F63" s="4" t="s">
        <v>111</v>
      </c>
      <c r="G63" s="4" t="s">
        <v>112</v>
      </c>
      <c r="H63" s="4" t="s">
        <v>113</v>
      </c>
      <c r="I63" s="4" t="s">
        <v>23</v>
      </c>
      <c r="J63" s="4" t="s">
        <v>22</v>
      </c>
      <c r="K63" s="4" t="s">
        <v>24</v>
      </c>
      <c r="L63" s="6" t="s">
        <v>100</v>
      </c>
      <c r="M63" s="7"/>
      <c r="N63" s="5">
        <v>0</v>
      </c>
      <c r="O63" s="5">
        <v>0</v>
      </c>
      <c r="P63" s="5">
        <v>0</v>
      </c>
      <c r="Q63" s="5">
        <f t="shared" si="10"/>
        <v>0</v>
      </c>
    </row>
    <row r="64" spans="3:17" ht="276" hidden="1" customHeight="1">
      <c r="C64" s="6" t="s">
        <v>101</v>
      </c>
      <c r="D64" s="4" t="s">
        <v>75</v>
      </c>
      <c r="E64" s="4" t="s">
        <v>35</v>
      </c>
      <c r="F64" s="4" t="s">
        <v>111</v>
      </c>
      <c r="G64" s="4" t="s">
        <v>112</v>
      </c>
      <c r="H64" s="4" t="s">
        <v>114</v>
      </c>
      <c r="I64" s="4" t="s">
        <v>23</v>
      </c>
      <c r="J64" s="4" t="s">
        <v>22</v>
      </c>
      <c r="K64" s="4" t="s">
        <v>24</v>
      </c>
      <c r="L64" s="28" t="s">
        <v>101</v>
      </c>
      <c r="M64" s="7" t="s">
        <v>160</v>
      </c>
      <c r="N64" s="5">
        <v>0</v>
      </c>
      <c r="O64" s="5">
        <v>0</v>
      </c>
      <c r="P64" s="5">
        <v>0</v>
      </c>
      <c r="Q64" s="8">
        <v>0</v>
      </c>
    </row>
    <row r="65" spans="3:17" ht="72.75" customHeight="1">
      <c r="C65" s="52" t="s">
        <v>143</v>
      </c>
      <c r="D65" s="44" t="s">
        <v>75</v>
      </c>
      <c r="E65" s="44" t="s">
        <v>35</v>
      </c>
      <c r="F65" s="44" t="s">
        <v>144</v>
      </c>
      <c r="G65" s="44" t="s">
        <v>26</v>
      </c>
      <c r="H65" s="44" t="s">
        <v>164</v>
      </c>
      <c r="I65" s="44" t="s">
        <v>53</v>
      </c>
      <c r="J65" s="44" t="s">
        <v>22</v>
      </c>
      <c r="K65" s="44" t="s">
        <v>145</v>
      </c>
      <c r="L65" s="46" t="s">
        <v>143</v>
      </c>
      <c r="M65" s="43" t="s">
        <v>160</v>
      </c>
      <c r="N65" s="47">
        <v>93.1</v>
      </c>
      <c r="O65" s="47">
        <v>65.53</v>
      </c>
      <c r="P65" s="47">
        <v>93.1</v>
      </c>
      <c r="Q65" s="48">
        <v>81.5</v>
      </c>
    </row>
    <row r="66" spans="3:17" ht="109.2" hidden="1">
      <c r="C66" s="52" t="s">
        <v>125</v>
      </c>
      <c r="D66" s="44" t="s">
        <v>21</v>
      </c>
      <c r="E66" s="44" t="s">
        <v>35</v>
      </c>
      <c r="F66" s="44" t="s">
        <v>48</v>
      </c>
      <c r="G66" s="44" t="s">
        <v>20</v>
      </c>
      <c r="H66" s="44" t="s">
        <v>21</v>
      </c>
      <c r="I66" s="44" t="s">
        <v>20</v>
      </c>
      <c r="J66" s="44" t="s">
        <v>22</v>
      </c>
      <c r="K66" s="44" t="s">
        <v>24</v>
      </c>
      <c r="L66" s="43" t="s">
        <v>125</v>
      </c>
      <c r="M66" s="43"/>
      <c r="N66" s="47" t="e">
        <f>N67+#REF!</f>
        <v>#REF!</v>
      </c>
      <c r="O66" s="47" t="e">
        <f>O67+#REF!+O69</f>
        <v>#REF!</v>
      </c>
      <c r="P66" s="47" t="e">
        <f>P67+#REF!</f>
        <v>#REF!</v>
      </c>
      <c r="Q66" s="47" t="e">
        <f>Q67+#REF!</f>
        <v>#REF!</v>
      </c>
    </row>
    <row r="67" spans="3:17" ht="132.6" hidden="1" customHeight="1">
      <c r="C67" s="6" t="s">
        <v>162</v>
      </c>
      <c r="D67" s="4" t="s">
        <v>21</v>
      </c>
      <c r="E67" s="4" t="s">
        <v>35</v>
      </c>
      <c r="F67" s="4" t="s">
        <v>48</v>
      </c>
      <c r="G67" s="4" t="s">
        <v>45</v>
      </c>
      <c r="H67" s="4" t="s">
        <v>161</v>
      </c>
      <c r="I67" s="4" t="s">
        <v>20</v>
      </c>
      <c r="J67" s="4" t="s">
        <v>22</v>
      </c>
      <c r="K67" s="4" t="s">
        <v>38</v>
      </c>
      <c r="L67" s="22" t="s">
        <v>162</v>
      </c>
      <c r="M67" s="7"/>
      <c r="N67" s="5">
        <f>N68</f>
        <v>0</v>
      </c>
      <c r="O67" s="5">
        <f>O68</f>
        <v>0</v>
      </c>
      <c r="P67" s="5">
        <f>P68</f>
        <v>0</v>
      </c>
      <c r="Q67" s="5">
        <f>Q68</f>
        <v>0</v>
      </c>
    </row>
    <row r="68" spans="3:17" ht="233.4" hidden="1" customHeight="1">
      <c r="C68" s="6" t="s">
        <v>163</v>
      </c>
      <c r="D68" s="4" t="s">
        <v>75</v>
      </c>
      <c r="E68" s="4" t="s">
        <v>35</v>
      </c>
      <c r="F68" s="4" t="s">
        <v>48</v>
      </c>
      <c r="G68" s="4" t="s">
        <v>45</v>
      </c>
      <c r="H68" s="4" t="s">
        <v>161</v>
      </c>
      <c r="I68" s="4" t="s">
        <v>53</v>
      </c>
      <c r="J68" s="4" t="s">
        <v>22</v>
      </c>
      <c r="K68" s="4" t="s">
        <v>38</v>
      </c>
      <c r="L68" s="7" t="s">
        <v>163</v>
      </c>
      <c r="M68" s="7" t="s">
        <v>160</v>
      </c>
      <c r="N68" s="5">
        <v>0</v>
      </c>
      <c r="O68" s="5">
        <v>0</v>
      </c>
      <c r="P68" s="5">
        <v>0</v>
      </c>
      <c r="Q68" s="5">
        <v>0</v>
      </c>
    </row>
    <row r="69" spans="3:17" ht="100.2" hidden="1" customHeight="1">
      <c r="C69" s="28" t="s">
        <v>175</v>
      </c>
      <c r="D69" s="4" t="s">
        <v>75</v>
      </c>
      <c r="E69" s="4" t="s">
        <v>35</v>
      </c>
      <c r="F69" s="4" t="s">
        <v>48</v>
      </c>
      <c r="G69" s="4" t="s">
        <v>45</v>
      </c>
      <c r="H69" s="4" t="s">
        <v>174</v>
      </c>
      <c r="I69" s="4" t="s">
        <v>53</v>
      </c>
      <c r="J69" s="4" t="s">
        <v>22</v>
      </c>
      <c r="K69" s="4" t="s">
        <v>38</v>
      </c>
      <c r="L69" s="28" t="s">
        <v>175</v>
      </c>
      <c r="M69" s="7" t="s">
        <v>160</v>
      </c>
      <c r="N69" s="5">
        <v>0</v>
      </c>
      <c r="O69" s="5">
        <v>0</v>
      </c>
      <c r="P69" s="5">
        <v>0</v>
      </c>
      <c r="Q69" s="5">
        <v>0</v>
      </c>
    </row>
    <row r="70" spans="3:17" ht="62.4">
      <c r="C70" s="52" t="s">
        <v>126</v>
      </c>
      <c r="D70" s="44" t="s">
        <v>21</v>
      </c>
      <c r="E70" s="44" t="s">
        <v>35</v>
      </c>
      <c r="F70" s="44" t="s">
        <v>49</v>
      </c>
      <c r="G70" s="44" t="s">
        <v>20</v>
      </c>
      <c r="H70" s="44" t="s">
        <v>21</v>
      </c>
      <c r="I70" s="44" t="s">
        <v>20</v>
      </c>
      <c r="J70" s="44" t="s">
        <v>22</v>
      </c>
      <c r="K70" s="44" t="s">
        <v>21</v>
      </c>
      <c r="L70" s="43" t="s">
        <v>126</v>
      </c>
      <c r="M70" s="43"/>
      <c r="N70" s="47">
        <f>N71</f>
        <v>427.3</v>
      </c>
      <c r="O70" s="47">
        <f>O71</f>
        <v>427.33</v>
      </c>
      <c r="P70" s="47">
        <f>P71</f>
        <v>427.33</v>
      </c>
      <c r="Q70" s="47">
        <v>0</v>
      </c>
    </row>
    <row r="71" spans="3:17" ht="255">
      <c r="C71" s="57" t="s">
        <v>102</v>
      </c>
      <c r="D71" s="4" t="s">
        <v>21</v>
      </c>
      <c r="E71" s="4" t="s">
        <v>35</v>
      </c>
      <c r="F71" s="4" t="s">
        <v>49</v>
      </c>
      <c r="G71" s="4" t="s">
        <v>26</v>
      </c>
      <c r="H71" s="4" t="s">
        <v>21</v>
      </c>
      <c r="I71" s="4" t="s">
        <v>20</v>
      </c>
      <c r="J71" s="4" t="s">
        <v>22</v>
      </c>
      <c r="K71" s="4" t="s">
        <v>21</v>
      </c>
      <c r="L71" s="7" t="s">
        <v>73</v>
      </c>
      <c r="M71" s="7"/>
      <c r="N71" s="5">
        <f>N72+N73+N74</f>
        <v>427.3</v>
      </c>
      <c r="O71" s="5">
        <f>O72+O73+O74</f>
        <v>427.33</v>
      </c>
      <c r="P71" s="5">
        <f>P72+P73+P74</f>
        <v>427.33</v>
      </c>
      <c r="Q71" s="5">
        <v>0</v>
      </c>
    </row>
    <row r="72" spans="3:17" ht="69.599999999999994" hidden="1" customHeight="1">
      <c r="C72" s="28" t="s">
        <v>192</v>
      </c>
      <c r="D72" s="4" t="s">
        <v>75</v>
      </c>
      <c r="E72" s="4" t="s">
        <v>35</v>
      </c>
      <c r="F72" s="4" t="s">
        <v>49</v>
      </c>
      <c r="G72" s="4" t="s">
        <v>23</v>
      </c>
      <c r="H72" s="4" t="s">
        <v>46</v>
      </c>
      <c r="I72" s="4" t="s">
        <v>53</v>
      </c>
      <c r="J72" s="4" t="s">
        <v>22</v>
      </c>
      <c r="K72" s="4" t="s">
        <v>188</v>
      </c>
      <c r="L72" s="28" t="s">
        <v>192</v>
      </c>
      <c r="M72" s="55" t="s">
        <v>182</v>
      </c>
      <c r="N72" s="5">
        <v>0</v>
      </c>
      <c r="O72" s="5">
        <v>0</v>
      </c>
      <c r="P72" s="5">
        <v>0</v>
      </c>
      <c r="Q72" s="5">
        <v>0</v>
      </c>
    </row>
    <row r="73" spans="3:17" ht="318.60000000000002" hidden="1" customHeight="1">
      <c r="C73" s="7" t="s">
        <v>187</v>
      </c>
      <c r="D73" s="4" t="s">
        <v>75</v>
      </c>
      <c r="E73" s="4" t="s">
        <v>35</v>
      </c>
      <c r="F73" s="4" t="s">
        <v>49</v>
      </c>
      <c r="G73" s="4" t="s">
        <v>26</v>
      </c>
      <c r="H73" s="4" t="s">
        <v>76</v>
      </c>
      <c r="I73" s="4" t="s">
        <v>53</v>
      </c>
      <c r="J73" s="4" t="s">
        <v>22</v>
      </c>
      <c r="K73" s="4" t="s">
        <v>188</v>
      </c>
      <c r="L73" s="7" t="s">
        <v>187</v>
      </c>
      <c r="M73" s="55" t="s">
        <v>182</v>
      </c>
      <c r="N73" s="5">
        <v>427.3</v>
      </c>
      <c r="O73" s="5">
        <v>427.33</v>
      </c>
      <c r="P73" s="5">
        <v>427.33</v>
      </c>
      <c r="Q73" s="5">
        <v>0</v>
      </c>
    </row>
    <row r="74" spans="3:17" ht="318.60000000000002" hidden="1" customHeight="1">
      <c r="C74" s="28" t="s">
        <v>191</v>
      </c>
      <c r="D74" s="4" t="s">
        <v>75</v>
      </c>
      <c r="E74" s="4" t="s">
        <v>35</v>
      </c>
      <c r="F74" s="4" t="s">
        <v>49</v>
      </c>
      <c r="G74" s="4" t="s">
        <v>26</v>
      </c>
      <c r="H74" s="4" t="s">
        <v>76</v>
      </c>
      <c r="I74" s="4" t="s">
        <v>53</v>
      </c>
      <c r="J74" s="4" t="s">
        <v>22</v>
      </c>
      <c r="K74" s="4" t="s">
        <v>74</v>
      </c>
      <c r="L74" s="7" t="s">
        <v>191</v>
      </c>
      <c r="M74" s="55" t="s">
        <v>182</v>
      </c>
      <c r="N74" s="5">
        <v>0</v>
      </c>
      <c r="O74" s="5">
        <v>0</v>
      </c>
      <c r="P74" s="5">
        <v>0</v>
      </c>
      <c r="Q74" s="5">
        <v>0</v>
      </c>
    </row>
    <row r="75" spans="3:17" ht="48.6" customHeight="1">
      <c r="C75" s="52" t="s">
        <v>52</v>
      </c>
      <c r="D75" s="44" t="s">
        <v>21</v>
      </c>
      <c r="E75" s="44" t="s">
        <v>35</v>
      </c>
      <c r="F75" s="44" t="s">
        <v>51</v>
      </c>
      <c r="G75" s="44" t="s">
        <v>20</v>
      </c>
      <c r="H75" s="44" t="s">
        <v>21</v>
      </c>
      <c r="I75" s="44" t="s">
        <v>20</v>
      </c>
      <c r="J75" s="44" t="s">
        <v>22</v>
      </c>
      <c r="K75" s="44" t="s">
        <v>21</v>
      </c>
      <c r="L75" s="43" t="s">
        <v>52</v>
      </c>
      <c r="M75" s="43"/>
      <c r="N75" s="47">
        <f>N77+N78+N80+N81+N82+N84+N79</f>
        <v>0</v>
      </c>
      <c r="O75" s="47">
        <f>O82+O85+O77+O84+O80+O78+O81+O79</f>
        <v>0.15</v>
      </c>
      <c r="P75" s="47">
        <f>P82+P85+P77+P84+P80+P78+P81+P79</f>
        <v>0.15</v>
      </c>
      <c r="Q75" s="47">
        <f t="shared" ref="Q75" si="11">SUM(Q76+Q80+Q85)</f>
        <v>0</v>
      </c>
    </row>
    <row r="76" spans="3:17" ht="45" hidden="1">
      <c r="C76" s="6" t="s">
        <v>52</v>
      </c>
      <c r="D76" s="4" t="s">
        <v>21</v>
      </c>
      <c r="E76" s="4" t="s">
        <v>35</v>
      </c>
      <c r="F76" s="4" t="s">
        <v>51</v>
      </c>
      <c r="G76" s="4" t="s">
        <v>77</v>
      </c>
      <c r="H76" s="4" t="s">
        <v>21</v>
      </c>
      <c r="I76" s="4" t="s">
        <v>20</v>
      </c>
      <c r="J76" s="4" t="s">
        <v>22</v>
      </c>
      <c r="K76" s="4" t="s">
        <v>50</v>
      </c>
      <c r="L76" s="7" t="s">
        <v>78</v>
      </c>
      <c r="M76" s="7"/>
      <c r="N76" s="5">
        <v>0</v>
      </c>
      <c r="O76" s="5">
        <v>0</v>
      </c>
      <c r="P76" s="5">
        <v>0</v>
      </c>
      <c r="Q76" s="5">
        <v>0</v>
      </c>
    </row>
    <row r="77" spans="3:17" ht="60" hidden="1">
      <c r="C77" s="6" t="s">
        <v>52</v>
      </c>
      <c r="D77" s="4" t="s">
        <v>166</v>
      </c>
      <c r="E77" s="4" t="s">
        <v>35</v>
      </c>
      <c r="F77" s="4" t="s">
        <v>51</v>
      </c>
      <c r="G77" s="4" t="s">
        <v>23</v>
      </c>
      <c r="H77" s="4" t="s">
        <v>167</v>
      </c>
      <c r="I77" s="4" t="s">
        <v>23</v>
      </c>
      <c r="J77" s="4" t="s">
        <v>22</v>
      </c>
      <c r="K77" s="4" t="s">
        <v>50</v>
      </c>
      <c r="L77" s="7" t="s">
        <v>165</v>
      </c>
      <c r="M77" s="7" t="s">
        <v>173</v>
      </c>
      <c r="N77" s="5">
        <v>0</v>
      </c>
      <c r="O77" s="5">
        <v>0</v>
      </c>
      <c r="P77" s="5">
        <v>0</v>
      </c>
      <c r="Q77" s="8">
        <v>0</v>
      </c>
    </row>
    <row r="78" spans="3:17" ht="134.4" customHeight="1">
      <c r="C78" s="28" t="s">
        <v>52</v>
      </c>
      <c r="D78" s="4" t="s">
        <v>179</v>
      </c>
      <c r="E78" s="4" t="s">
        <v>35</v>
      </c>
      <c r="F78" s="4" t="s">
        <v>51</v>
      </c>
      <c r="G78" s="4" t="s">
        <v>23</v>
      </c>
      <c r="H78" s="4" t="s">
        <v>76</v>
      </c>
      <c r="I78" s="4" t="s">
        <v>23</v>
      </c>
      <c r="J78" s="4" t="s">
        <v>193</v>
      </c>
      <c r="K78" s="4" t="s">
        <v>50</v>
      </c>
      <c r="L78" s="7" t="s">
        <v>194</v>
      </c>
      <c r="M78" s="55" t="s">
        <v>182</v>
      </c>
      <c r="N78" s="5">
        <v>0</v>
      </c>
      <c r="O78" s="5">
        <v>0.12</v>
      </c>
      <c r="P78" s="5">
        <v>0.12</v>
      </c>
      <c r="Q78" s="8">
        <v>0</v>
      </c>
    </row>
    <row r="79" spans="3:17" ht="145.19999999999999" hidden="1" customHeight="1">
      <c r="C79" s="28" t="s">
        <v>52</v>
      </c>
      <c r="D79" s="4" t="s">
        <v>179</v>
      </c>
      <c r="E79" s="4" t="s">
        <v>35</v>
      </c>
      <c r="F79" s="4" t="s">
        <v>51</v>
      </c>
      <c r="G79" s="4" t="s">
        <v>23</v>
      </c>
      <c r="H79" s="4" t="s">
        <v>189</v>
      </c>
      <c r="I79" s="4" t="s">
        <v>23</v>
      </c>
      <c r="J79" s="4" t="s">
        <v>22</v>
      </c>
      <c r="K79" s="4" t="s">
        <v>50</v>
      </c>
      <c r="L79" s="7" t="s">
        <v>190</v>
      </c>
      <c r="M79" s="54" t="s">
        <v>182</v>
      </c>
      <c r="N79" s="5">
        <v>0</v>
      </c>
      <c r="O79" s="5">
        <v>0</v>
      </c>
      <c r="P79" s="5">
        <v>0</v>
      </c>
      <c r="Q79" s="8">
        <v>0</v>
      </c>
    </row>
    <row r="80" spans="3:17" ht="138.6" customHeight="1">
      <c r="C80" s="6" t="s">
        <v>52</v>
      </c>
      <c r="D80" s="4" t="s">
        <v>179</v>
      </c>
      <c r="E80" s="4" t="s">
        <v>35</v>
      </c>
      <c r="F80" s="4" t="s">
        <v>51</v>
      </c>
      <c r="G80" s="4" t="s">
        <v>23</v>
      </c>
      <c r="H80" s="4" t="s">
        <v>180</v>
      </c>
      <c r="I80" s="4" t="s">
        <v>23</v>
      </c>
      <c r="J80" s="4" t="s">
        <v>193</v>
      </c>
      <c r="K80" s="4" t="s">
        <v>50</v>
      </c>
      <c r="L80" s="7" t="s">
        <v>181</v>
      </c>
      <c r="M80" s="55" t="s">
        <v>182</v>
      </c>
      <c r="N80" s="5">
        <v>0</v>
      </c>
      <c r="O80" s="5">
        <v>0.03</v>
      </c>
      <c r="P80" s="5">
        <v>0.03</v>
      </c>
      <c r="Q80" s="5">
        <f t="shared" ref="Q80" si="12">SUM(Q82:Q83)</f>
        <v>0</v>
      </c>
    </row>
    <row r="81" spans="3:17" ht="120" hidden="1" customHeight="1">
      <c r="C81" s="28" t="s">
        <v>52</v>
      </c>
      <c r="D81" s="4" t="s">
        <v>179</v>
      </c>
      <c r="E81" s="4" t="s">
        <v>35</v>
      </c>
      <c r="F81" s="4" t="s">
        <v>51</v>
      </c>
      <c r="G81" s="4" t="s">
        <v>23</v>
      </c>
      <c r="H81" s="4" t="s">
        <v>185</v>
      </c>
      <c r="I81" s="4" t="s">
        <v>23</v>
      </c>
      <c r="J81" s="4" t="s">
        <v>22</v>
      </c>
      <c r="K81" s="4" t="s">
        <v>50</v>
      </c>
      <c r="L81" s="7" t="s">
        <v>186</v>
      </c>
      <c r="M81" s="55" t="s">
        <v>182</v>
      </c>
      <c r="N81" s="5">
        <v>0</v>
      </c>
      <c r="O81" s="5">
        <v>0</v>
      </c>
      <c r="P81" s="5">
        <v>0</v>
      </c>
      <c r="Q81" s="5">
        <v>0</v>
      </c>
    </row>
    <row r="82" spans="3:17" ht="72" hidden="1" customHeight="1">
      <c r="C82" s="6" t="s">
        <v>52</v>
      </c>
      <c r="D82" s="4" t="s">
        <v>75</v>
      </c>
      <c r="E82" s="4" t="s">
        <v>35</v>
      </c>
      <c r="F82" s="4" t="s">
        <v>51</v>
      </c>
      <c r="G82" s="4" t="s">
        <v>26</v>
      </c>
      <c r="H82" s="4" t="s">
        <v>27</v>
      </c>
      <c r="I82" s="4" t="s">
        <v>26</v>
      </c>
      <c r="J82" s="4" t="s">
        <v>22</v>
      </c>
      <c r="K82" s="4" t="s">
        <v>50</v>
      </c>
      <c r="L82" s="28" t="s">
        <v>133</v>
      </c>
      <c r="M82" s="7" t="s">
        <v>160</v>
      </c>
      <c r="N82" s="5">
        <v>0</v>
      </c>
      <c r="O82" s="5">
        <v>0</v>
      </c>
      <c r="P82" s="5">
        <v>0</v>
      </c>
      <c r="Q82" s="5">
        <v>0</v>
      </c>
    </row>
    <row r="83" spans="3:17" ht="60" hidden="1">
      <c r="C83" s="6" t="s">
        <v>52</v>
      </c>
      <c r="D83" s="4" t="s">
        <v>75</v>
      </c>
      <c r="E83" s="4" t="s">
        <v>35</v>
      </c>
      <c r="F83" s="4" t="s">
        <v>51</v>
      </c>
      <c r="G83" s="4" t="s">
        <v>53</v>
      </c>
      <c r="H83" s="4" t="s">
        <v>134</v>
      </c>
      <c r="I83" s="4" t="s">
        <v>53</v>
      </c>
      <c r="J83" s="4" t="s">
        <v>22</v>
      </c>
      <c r="K83" s="4" t="s">
        <v>50</v>
      </c>
      <c r="L83" s="28" t="s">
        <v>135</v>
      </c>
      <c r="M83" s="7" t="s">
        <v>160</v>
      </c>
      <c r="N83" s="5">
        <v>0</v>
      </c>
      <c r="O83" s="5">
        <v>0</v>
      </c>
      <c r="P83" s="5">
        <v>0</v>
      </c>
      <c r="Q83" s="5">
        <v>0</v>
      </c>
    </row>
    <row r="84" spans="3:17" ht="103.8" hidden="1" customHeight="1">
      <c r="C84" s="28" t="s">
        <v>52</v>
      </c>
      <c r="D84" s="4" t="s">
        <v>75</v>
      </c>
      <c r="E84" s="4" t="s">
        <v>35</v>
      </c>
      <c r="F84" s="4" t="s">
        <v>51</v>
      </c>
      <c r="G84" s="4" t="s">
        <v>112</v>
      </c>
      <c r="H84" s="4" t="s">
        <v>176</v>
      </c>
      <c r="I84" s="4" t="s">
        <v>53</v>
      </c>
      <c r="J84" s="4" t="s">
        <v>22</v>
      </c>
      <c r="K84" s="4" t="s">
        <v>50</v>
      </c>
      <c r="L84" s="28" t="s">
        <v>177</v>
      </c>
      <c r="M84" s="7" t="s">
        <v>160</v>
      </c>
      <c r="N84" s="5">
        <v>0</v>
      </c>
      <c r="O84" s="5">
        <v>0</v>
      </c>
      <c r="P84" s="5">
        <v>0</v>
      </c>
      <c r="Q84" s="5">
        <v>0</v>
      </c>
    </row>
    <row r="85" spans="3:17" ht="113.4" hidden="1" customHeight="1">
      <c r="C85" s="6" t="s">
        <v>52</v>
      </c>
      <c r="D85" s="4" t="s">
        <v>75</v>
      </c>
      <c r="E85" s="4" t="s">
        <v>35</v>
      </c>
      <c r="F85" s="4" t="s">
        <v>51</v>
      </c>
      <c r="G85" s="4" t="s">
        <v>53</v>
      </c>
      <c r="H85" s="4" t="s">
        <v>136</v>
      </c>
      <c r="I85" s="4" t="s">
        <v>53</v>
      </c>
      <c r="J85" s="4" t="s">
        <v>22</v>
      </c>
      <c r="K85" s="4" t="s">
        <v>50</v>
      </c>
      <c r="L85" s="7" t="s">
        <v>137</v>
      </c>
      <c r="M85" s="7" t="s">
        <v>160</v>
      </c>
      <c r="N85" s="5">
        <v>0</v>
      </c>
      <c r="O85" s="5">
        <v>0</v>
      </c>
      <c r="P85" s="5">
        <v>0</v>
      </c>
      <c r="Q85" s="5">
        <f t="shared" ref="Q85" si="13">SUM(Q86)</f>
        <v>0</v>
      </c>
    </row>
    <row r="86" spans="3:17" ht="60" hidden="1">
      <c r="C86" s="6" t="s">
        <v>52</v>
      </c>
      <c r="D86" s="4" t="s">
        <v>103</v>
      </c>
      <c r="E86" s="4" t="s">
        <v>35</v>
      </c>
      <c r="F86" s="4" t="s">
        <v>51</v>
      </c>
      <c r="G86" s="4" t="s">
        <v>56</v>
      </c>
      <c r="H86" s="4" t="s">
        <v>33</v>
      </c>
      <c r="I86" s="4" t="s">
        <v>26</v>
      </c>
      <c r="J86" s="4" t="s">
        <v>22</v>
      </c>
      <c r="K86" s="4" t="s">
        <v>50</v>
      </c>
      <c r="L86" s="7" t="s">
        <v>79</v>
      </c>
      <c r="M86" s="7" t="s">
        <v>160</v>
      </c>
      <c r="N86" s="5">
        <v>0</v>
      </c>
      <c r="O86" s="5">
        <v>0</v>
      </c>
      <c r="P86" s="5">
        <v>0</v>
      </c>
      <c r="Q86" s="8">
        <v>0</v>
      </c>
    </row>
    <row r="87" spans="3:17" ht="30" hidden="1">
      <c r="C87" s="6" t="s">
        <v>104</v>
      </c>
      <c r="D87" s="4" t="s">
        <v>21</v>
      </c>
      <c r="E87" s="4" t="s">
        <v>35</v>
      </c>
      <c r="F87" s="4" t="s">
        <v>115</v>
      </c>
      <c r="G87" s="4" t="s">
        <v>20</v>
      </c>
      <c r="H87" s="4" t="s">
        <v>21</v>
      </c>
      <c r="I87" s="4" t="s">
        <v>20</v>
      </c>
      <c r="J87" s="4" t="s">
        <v>22</v>
      </c>
      <c r="K87" s="4" t="s">
        <v>21</v>
      </c>
      <c r="L87" s="6" t="s">
        <v>104</v>
      </c>
      <c r="M87" s="7"/>
      <c r="N87" s="5">
        <f t="shared" ref="N87:P88" si="14">SUM(N88)</f>
        <v>0</v>
      </c>
      <c r="O87" s="5">
        <f t="shared" si="14"/>
        <v>0</v>
      </c>
      <c r="P87" s="5">
        <f t="shared" si="14"/>
        <v>0</v>
      </c>
      <c r="Q87" s="5">
        <f t="shared" ref="Q87:Q88" si="15">SUM(Q88)</f>
        <v>0</v>
      </c>
    </row>
    <row r="88" spans="3:17" ht="30" hidden="1">
      <c r="C88" s="6" t="s">
        <v>104</v>
      </c>
      <c r="D88" s="4" t="s">
        <v>21</v>
      </c>
      <c r="E88" s="4" t="s">
        <v>35</v>
      </c>
      <c r="F88" s="4" t="s">
        <v>115</v>
      </c>
      <c r="G88" s="4" t="s">
        <v>45</v>
      </c>
      <c r="H88" s="4" t="s">
        <v>21</v>
      </c>
      <c r="I88" s="4" t="s">
        <v>20</v>
      </c>
      <c r="J88" s="4" t="s">
        <v>22</v>
      </c>
      <c r="K88" s="4" t="s">
        <v>116</v>
      </c>
      <c r="L88" s="6" t="s">
        <v>104</v>
      </c>
      <c r="M88" s="7"/>
      <c r="N88" s="5">
        <f t="shared" si="14"/>
        <v>0</v>
      </c>
      <c r="O88" s="5">
        <f t="shared" si="14"/>
        <v>0</v>
      </c>
      <c r="P88" s="5">
        <f t="shared" si="14"/>
        <v>0</v>
      </c>
      <c r="Q88" s="5">
        <f t="shared" si="15"/>
        <v>0</v>
      </c>
    </row>
    <row r="89" spans="3:17" ht="45" hidden="1">
      <c r="C89" s="6" t="s">
        <v>104</v>
      </c>
      <c r="D89" s="4" t="s">
        <v>75</v>
      </c>
      <c r="E89" s="4" t="s">
        <v>35</v>
      </c>
      <c r="F89" s="4" t="s">
        <v>115</v>
      </c>
      <c r="G89" s="4" t="s">
        <v>45</v>
      </c>
      <c r="H89" s="4" t="s">
        <v>46</v>
      </c>
      <c r="I89" s="4" t="s">
        <v>53</v>
      </c>
      <c r="J89" s="4" t="s">
        <v>22</v>
      </c>
      <c r="K89" s="4" t="s">
        <v>116</v>
      </c>
      <c r="L89" s="28" t="s">
        <v>105</v>
      </c>
      <c r="M89" s="7" t="s">
        <v>160</v>
      </c>
      <c r="N89" s="5">
        <v>0</v>
      </c>
      <c r="O89" s="5">
        <v>0</v>
      </c>
      <c r="P89" s="5">
        <v>0</v>
      </c>
      <c r="Q89" s="8">
        <v>0</v>
      </c>
    </row>
    <row r="90" spans="3:17" s="25" customFormat="1" ht="39" customHeight="1">
      <c r="C90" s="38" t="s">
        <v>92</v>
      </c>
      <c r="D90" s="39" t="s">
        <v>21</v>
      </c>
      <c r="E90" s="39" t="s">
        <v>98</v>
      </c>
      <c r="F90" s="39" t="s">
        <v>20</v>
      </c>
      <c r="G90" s="39" t="s">
        <v>20</v>
      </c>
      <c r="H90" s="39" t="s">
        <v>21</v>
      </c>
      <c r="I90" s="39" t="s">
        <v>20</v>
      </c>
      <c r="J90" s="39" t="s">
        <v>22</v>
      </c>
      <c r="K90" s="39" t="s">
        <v>21</v>
      </c>
      <c r="L90" s="40" t="s">
        <v>54</v>
      </c>
      <c r="M90" s="40"/>
      <c r="N90" s="41">
        <f>N91</f>
        <v>7123.3</v>
      </c>
      <c r="O90" s="41">
        <f>O91</f>
        <v>6207.35</v>
      </c>
      <c r="P90" s="41">
        <f>P91</f>
        <v>7123.3</v>
      </c>
      <c r="Q90" s="41">
        <f>SUM(Q91+Q116)</f>
        <v>2265.3000000000002</v>
      </c>
    </row>
    <row r="91" spans="3:17" ht="94.2" customHeight="1">
      <c r="C91" s="28" t="s">
        <v>0</v>
      </c>
      <c r="D91" s="4" t="s">
        <v>21</v>
      </c>
      <c r="E91" s="4" t="s">
        <v>98</v>
      </c>
      <c r="F91" s="4" t="s">
        <v>26</v>
      </c>
      <c r="G91" s="4" t="s">
        <v>20</v>
      </c>
      <c r="H91" s="4" t="s">
        <v>21</v>
      </c>
      <c r="I91" s="4" t="s">
        <v>20</v>
      </c>
      <c r="J91" s="4" t="s">
        <v>22</v>
      </c>
      <c r="K91" s="4" t="s">
        <v>21</v>
      </c>
      <c r="L91" s="7" t="s">
        <v>55</v>
      </c>
      <c r="M91" s="7"/>
      <c r="N91" s="5">
        <f>N92+N100+N107+N112</f>
        <v>7123.3</v>
      </c>
      <c r="O91" s="5">
        <f>O92+O100+O107+O112</f>
        <v>6207.35</v>
      </c>
      <c r="P91" s="5">
        <f>P92+P100+P107+P112</f>
        <v>7123.3</v>
      </c>
      <c r="Q91" s="5">
        <f>SUM(Q92+Q100+Q107+Q112)</f>
        <v>2265.3000000000002</v>
      </c>
    </row>
    <row r="92" spans="3:17" ht="95.4" customHeight="1">
      <c r="C92" s="43" t="s">
        <v>0</v>
      </c>
      <c r="D92" s="44" t="s">
        <v>21</v>
      </c>
      <c r="E92" s="44" t="s">
        <v>98</v>
      </c>
      <c r="F92" s="44" t="s">
        <v>26</v>
      </c>
      <c r="G92" s="44" t="s">
        <v>53</v>
      </c>
      <c r="H92" s="44" t="s">
        <v>21</v>
      </c>
      <c r="I92" s="44" t="s">
        <v>20</v>
      </c>
      <c r="J92" s="44" t="s">
        <v>22</v>
      </c>
      <c r="K92" s="45" t="s">
        <v>117</v>
      </c>
      <c r="L92" s="46" t="s">
        <v>94</v>
      </c>
      <c r="M92" s="43"/>
      <c r="N92" s="47">
        <f>N93+N98+N99</f>
        <v>5932.6</v>
      </c>
      <c r="O92" s="47">
        <f>SUM(O93+O95+O97+O99)</f>
        <v>5613</v>
      </c>
      <c r="P92" s="47">
        <f>SUM(P93+P95+P97+P99)</f>
        <v>5932.6</v>
      </c>
      <c r="Q92" s="47">
        <f>SUM(Q93+Q95+Q97)</f>
        <v>1278.4000000000001</v>
      </c>
    </row>
    <row r="93" spans="3:17" ht="94.2" customHeight="1">
      <c r="C93" s="7" t="s">
        <v>0</v>
      </c>
      <c r="D93" s="4" t="s">
        <v>75</v>
      </c>
      <c r="E93" s="4" t="s">
        <v>98</v>
      </c>
      <c r="F93" s="4" t="s">
        <v>26</v>
      </c>
      <c r="G93" s="4" t="s">
        <v>88</v>
      </c>
      <c r="H93" s="4" t="s">
        <v>89</v>
      </c>
      <c r="I93" s="4" t="s">
        <v>53</v>
      </c>
      <c r="J93" s="4" t="s">
        <v>22</v>
      </c>
      <c r="K93" s="2" t="s">
        <v>117</v>
      </c>
      <c r="L93" s="28" t="s">
        <v>90</v>
      </c>
      <c r="M93" s="7" t="s">
        <v>160</v>
      </c>
      <c r="N93" s="5">
        <v>4654.2</v>
      </c>
      <c r="O93" s="5">
        <v>4654.2</v>
      </c>
      <c r="P93" s="5">
        <v>4654.2</v>
      </c>
      <c r="Q93" s="5">
        <v>0</v>
      </c>
    </row>
    <row r="94" spans="3:17" ht="75" hidden="1">
      <c r="C94" s="7" t="s">
        <v>0</v>
      </c>
      <c r="D94" s="4" t="s">
        <v>75</v>
      </c>
      <c r="E94" s="4" t="s">
        <v>98</v>
      </c>
      <c r="F94" s="4" t="s">
        <v>26</v>
      </c>
      <c r="G94" s="4" t="s">
        <v>88</v>
      </c>
      <c r="H94" s="4" t="s">
        <v>89</v>
      </c>
      <c r="I94" s="4" t="s">
        <v>53</v>
      </c>
      <c r="J94" s="4" t="s">
        <v>22</v>
      </c>
      <c r="K94" s="2" t="s">
        <v>117</v>
      </c>
      <c r="L94" s="7" t="s">
        <v>90</v>
      </c>
      <c r="M94" s="7" t="s">
        <v>72</v>
      </c>
      <c r="N94" s="5">
        <v>0</v>
      </c>
      <c r="O94" s="5">
        <v>0</v>
      </c>
      <c r="P94" s="5">
        <v>0</v>
      </c>
      <c r="Q94" s="23">
        <v>0</v>
      </c>
    </row>
    <row r="95" spans="3:17" ht="75" hidden="1">
      <c r="C95" s="7" t="s">
        <v>0</v>
      </c>
      <c r="D95" s="4" t="s">
        <v>21</v>
      </c>
      <c r="E95" s="4" t="s">
        <v>98</v>
      </c>
      <c r="F95" s="4" t="s">
        <v>26</v>
      </c>
      <c r="G95" s="4" t="s">
        <v>88</v>
      </c>
      <c r="H95" s="4" t="s">
        <v>120</v>
      </c>
      <c r="I95" s="4" t="s">
        <v>20</v>
      </c>
      <c r="J95" s="4" t="s">
        <v>22</v>
      </c>
      <c r="K95" s="2" t="s">
        <v>117</v>
      </c>
      <c r="L95" s="6" t="s">
        <v>106</v>
      </c>
      <c r="M95" s="7"/>
      <c r="N95" s="5">
        <v>0</v>
      </c>
      <c r="O95" s="5">
        <v>0</v>
      </c>
      <c r="P95" s="5">
        <v>0</v>
      </c>
      <c r="Q95" s="5">
        <v>0</v>
      </c>
    </row>
    <row r="96" spans="3:17" ht="75" hidden="1">
      <c r="C96" s="7" t="s">
        <v>0</v>
      </c>
      <c r="D96" s="4" t="s">
        <v>75</v>
      </c>
      <c r="E96" s="4" t="s">
        <v>98</v>
      </c>
      <c r="F96" s="4" t="s">
        <v>26</v>
      </c>
      <c r="G96" s="4" t="s">
        <v>88</v>
      </c>
      <c r="H96" s="4" t="s">
        <v>120</v>
      </c>
      <c r="I96" s="4" t="s">
        <v>53</v>
      </c>
      <c r="J96" s="4" t="s">
        <v>22</v>
      </c>
      <c r="K96" s="2" t="s">
        <v>117</v>
      </c>
      <c r="L96" s="28" t="s">
        <v>138</v>
      </c>
      <c r="M96" s="7" t="s">
        <v>72</v>
      </c>
      <c r="N96" s="5">
        <v>0</v>
      </c>
      <c r="O96" s="5">
        <v>0</v>
      </c>
      <c r="P96" s="5">
        <v>0</v>
      </c>
      <c r="Q96" s="23">
        <v>0</v>
      </c>
    </row>
    <row r="97" spans="3:17" ht="93" customHeight="1">
      <c r="C97" s="7" t="s">
        <v>0</v>
      </c>
      <c r="D97" s="4" t="s">
        <v>21</v>
      </c>
      <c r="E97" s="4" t="s">
        <v>98</v>
      </c>
      <c r="F97" s="4" t="s">
        <v>26</v>
      </c>
      <c r="G97" s="4" t="s">
        <v>51</v>
      </c>
      <c r="H97" s="4" t="s">
        <v>89</v>
      </c>
      <c r="I97" s="4" t="s">
        <v>20</v>
      </c>
      <c r="J97" s="4" t="s">
        <v>22</v>
      </c>
      <c r="K97" s="2" t="s">
        <v>117</v>
      </c>
      <c r="L97" s="28" t="s">
        <v>132</v>
      </c>
      <c r="M97" s="7"/>
      <c r="N97" s="5">
        <f>N98</f>
        <v>1278.4000000000001</v>
      </c>
      <c r="O97" s="5">
        <f>O98</f>
        <v>958.8</v>
      </c>
      <c r="P97" s="5">
        <f>P98</f>
        <v>1278.4000000000001</v>
      </c>
      <c r="Q97" s="5">
        <f>Q98</f>
        <v>1278.4000000000001</v>
      </c>
    </row>
    <row r="98" spans="3:17" ht="95.4" customHeight="1">
      <c r="C98" s="7" t="s">
        <v>0</v>
      </c>
      <c r="D98" s="4" t="s">
        <v>75</v>
      </c>
      <c r="E98" s="4" t="s">
        <v>98</v>
      </c>
      <c r="F98" s="4" t="s">
        <v>26</v>
      </c>
      <c r="G98" s="4" t="s">
        <v>51</v>
      </c>
      <c r="H98" s="4" t="s">
        <v>89</v>
      </c>
      <c r="I98" s="4" t="s">
        <v>53</v>
      </c>
      <c r="J98" s="4" t="s">
        <v>22</v>
      </c>
      <c r="K98" s="2" t="s">
        <v>117</v>
      </c>
      <c r="L98" s="7" t="s">
        <v>131</v>
      </c>
      <c r="M98" s="7" t="s">
        <v>160</v>
      </c>
      <c r="N98" s="5">
        <v>1278.4000000000001</v>
      </c>
      <c r="O98" s="5">
        <v>958.8</v>
      </c>
      <c r="P98" s="5">
        <v>1278.4000000000001</v>
      </c>
      <c r="Q98" s="23">
        <v>1278.4000000000001</v>
      </c>
    </row>
    <row r="99" spans="3:17" ht="85.2" hidden="1" customHeight="1">
      <c r="C99" s="7" t="s">
        <v>0</v>
      </c>
      <c r="D99" s="4" t="s">
        <v>75</v>
      </c>
      <c r="E99" s="4" t="s">
        <v>98</v>
      </c>
      <c r="F99" s="4" t="s">
        <v>26</v>
      </c>
      <c r="G99" s="4" t="s">
        <v>119</v>
      </c>
      <c r="H99" s="4" t="s">
        <v>1</v>
      </c>
      <c r="I99" s="4" t="s">
        <v>53</v>
      </c>
      <c r="J99" s="4" t="s">
        <v>21</v>
      </c>
      <c r="K99" s="2" t="s">
        <v>117</v>
      </c>
      <c r="L99" s="7" t="s">
        <v>138</v>
      </c>
      <c r="M99" s="7" t="s">
        <v>160</v>
      </c>
      <c r="N99" s="5">
        <v>0</v>
      </c>
      <c r="O99" s="5">
        <v>0</v>
      </c>
      <c r="P99" s="5">
        <v>0</v>
      </c>
      <c r="Q99" s="23">
        <v>0</v>
      </c>
    </row>
    <row r="100" spans="3:17" ht="84" customHeight="1">
      <c r="C100" s="43" t="s">
        <v>0</v>
      </c>
      <c r="D100" s="44" t="s">
        <v>21</v>
      </c>
      <c r="E100" s="44" t="s">
        <v>98</v>
      </c>
      <c r="F100" s="44" t="s">
        <v>26</v>
      </c>
      <c r="G100" s="44" t="s">
        <v>118</v>
      </c>
      <c r="H100" s="44" t="s">
        <v>21</v>
      </c>
      <c r="I100" s="44" t="s">
        <v>20</v>
      </c>
      <c r="J100" s="44" t="s">
        <v>22</v>
      </c>
      <c r="K100" s="45" t="s">
        <v>117</v>
      </c>
      <c r="L100" s="46" t="s">
        <v>57</v>
      </c>
      <c r="M100" s="43"/>
      <c r="N100" s="47">
        <f t="shared" ref="N100:P100" si="16">SUM(N101+N105+N103)</f>
        <v>0</v>
      </c>
      <c r="O100" s="47">
        <f t="shared" si="16"/>
        <v>0</v>
      </c>
      <c r="P100" s="47">
        <f t="shared" si="16"/>
        <v>0</v>
      </c>
      <c r="Q100" s="47">
        <f>SUM(Q101+Q105+Q103)</f>
        <v>0</v>
      </c>
    </row>
    <row r="101" spans="3:17" ht="75" hidden="1">
      <c r="C101" s="7" t="s">
        <v>0</v>
      </c>
      <c r="D101" s="4" t="s">
        <v>21</v>
      </c>
      <c r="E101" s="4" t="s">
        <v>98</v>
      </c>
      <c r="F101" s="4" t="s">
        <v>26</v>
      </c>
      <c r="G101" s="4" t="s">
        <v>118</v>
      </c>
      <c r="H101" s="4" t="s">
        <v>121</v>
      </c>
      <c r="I101" s="4" t="s">
        <v>20</v>
      </c>
      <c r="J101" s="4" t="s">
        <v>22</v>
      </c>
      <c r="K101" s="2" t="s">
        <v>117</v>
      </c>
      <c r="L101" s="6" t="s">
        <v>107</v>
      </c>
      <c r="M101" s="7"/>
      <c r="N101" s="5">
        <f>SUM(N102)</f>
        <v>0</v>
      </c>
      <c r="O101" s="5">
        <f>O102</f>
        <v>0</v>
      </c>
      <c r="P101" s="5">
        <f>P102</f>
        <v>0</v>
      </c>
      <c r="Q101" s="5">
        <f t="shared" ref="Q101" si="17">SUM(Q102)</f>
        <v>0</v>
      </c>
    </row>
    <row r="102" spans="3:17" ht="75" hidden="1">
      <c r="C102" s="7" t="s">
        <v>0</v>
      </c>
      <c r="D102" s="4" t="s">
        <v>75</v>
      </c>
      <c r="E102" s="4" t="s">
        <v>98</v>
      </c>
      <c r="F102" s="4" t="s">
        <v>26</v>
      </c>
      <c r="G102" s="4" t="s">
        <v>118</v>
      </c>
      <c r="H102" s="4" t="s">
        <v>121</v>
      </c>
      <c r="I102" s="4" t="s">
        <v>53</v>
      </c>
      <c r="J102" s="4" t="s">
        <v>22</v>
      </c>
      <c r="K102" s="2" t="s">
        <v>117</v>
      </c>
      <c r="L102" s="6" t="s">
        <v>93</v>
      </c>
      <c r="M102" s="7" t="s">
        <v>160</v>
      </c>
      <c r="N102" s="5"/>
      <c r="O102" s="5"/>
      <c r="P102" s="5"/>
      <c r="Q102" s="23">
        <v>0</v>
      </c>
    </row>
    <row r="103" spans="3:17" ht="75" hidden="1">
      <c r="C103" s="7" t="s">
        <v>0</v>
      </c>
      <c r="D103" s="4" t="s">
        <v>21</v>
      </c>
      <c r="E103" s="4" t="s">
        <v>98</v>
      </c>
      <c r="F103" s="4" t="s">
        <v>26</v>
      </c>
      <c r="G103" s="4" t="s">
        <v>130</v>
      </c>
      <c r="H103" s="4" t="s">
        <v>157</v>
      </c>
      <c r="I103" s="4" t="s">
        <v>20</v>
      </c>
      <c r="J103" s="4" t="s">
        <v>22</v>
      </c>
      <c r="K103" s="2" t="s">
        <v>117</v>
      </c>
      <c r="L103" s="28" t="s">
        <v>158</v>
      </c>
      <c r="M103" s="7"/>
      <c r="N103" s="5">
        <f>N104</f>
        <v>0</v>
      </c>
      <c r="O103" s="5">
        <f t="shared" ref="O103" si="18">SUM(O104)</f>
        <v>0</v>
      </c>
      <c r="P103" s="5">
        <f>P104</f>
        <v>0</v>
      </c>
      <c r="Q103" s="5">
        <f>Q104</f>
        <v>0</v>
      </c>
    </row>
    <row r="104" spans="3:17" ht="75" hidden="1">
      <c r="C104" s="7" t="s">
        <v>0</v>
      </c>
      <c r="D104" s="4" t="s">
        <v>75</v>
      </c>
      <c r="E104" s="4" t="s">
        <v>98</v>
      </c>
      <c r="F104" s="4" t="s">
        <v>26</v>
      </c>
      <c r="G104" s="4" t="s">
        <v>130</v>
      </c>
      <c r="H104" s="4" t="s">
        <v>157</v>
      </c>
      <c r="I104" s="4" t="s">
        <v>53</v>
      </c>
      <c r="J104" s="4" t="s">
        <v>22</v>
      </c>
      <c r="K104" s="2" t="s">
        <v>117</v>
      </c>
      <c r="L104" s="28" t="s">
        <v>158</v>
      </c>
      <c r="M104" s="7" t="s">
        <v>160</v>
      </c>
      <c r="N104" s="5">
        <v>0</v>
      </c>
      <c r="O104" s="5">
        <v>0</v>
      </c>
      <c r="P104" s="5">
        <v>0</v>
      </c>
      <c r="Q104" s="23">
        <v>0</v>
      </c>
    </row>
    <row r="105" spans="3:17" ht="85.2" hidden="1" customHeight="1">
      <c r="C105" s="7" t="s">
        <v>0</v>
      </c>
      <c r="D105" s="4" t="s">
        <v>21</v>
      </c>
      <c r="E105" s="4" t="s">
        <v>98</v>
      </c>
      <c r="F105" s="4" t="s">
        <v>26</v>
      </c>
      <c r="G105" s="4" t="s">
        <v>87</v>
      </c>
      <c r="H105" s="4" t="s">
        <v>1</v>
      </c>
      <c r="I105" s="4" t="s">
        <v>20</v>
      </c>
      <c r="J105" s="4" t="s">
        <v>22</v>
      </c>
      <c r="K105" s="2" t="s">
        <v>117</v>
      </c>
      <c r="L105" s="6" t="s">
        <v>159</v>
      </c>
      <c r="M105" s="7"/>
      <c r="N105" s="5">
        <f t="shared" ref="N105:P105" si="19">SUM(N106)</f>
        <v>0</v>
      </c>
      <c r="O105" s="5">
        <f>O106</f>
        <v>0</v>
      </c>
      <c r="P105" s="5">
        <f t="shared" si="19"/>
        <v>0</v>
      </c>
      <c r="Q105" s="5">
        <f t="shared" ref="Q105" si="20">SUM(Q106)</f>
        <v>0</v>
      </c>
    </row>
    <row r="106" spans="3:17" ht="82.8" hidden="1" customHeight="1">
      <c r="C106" s="7" t="s">
        <v>0</v>
      </c>
      <c r="D106" s="4" t="s">
        <v>75</v>
      </c>
      <c r="E106" s="4" t="s">
        <v>98</v>
      </c>
      <c r="F106" s="4" t="s">
        <v>26</v>
      </c>
      <c r="G106" s="4" t="s">
        <v>87</v>
      </c>
      <c r="H106" s="4" t="s">
        <v>1</v>
      </c>
      <c r="I106" s="4" t="s">
        <v>53</v>
      </c>
      <c r="J106" s="4" t="s">
        <v>22</v>
      </c>
      <c r="K106" s="2" t="s">
        <v>117</v>
      </c>
      <c r="L106" s="6" t="s">
        <v>58</v>
      </c>
      <c r="M106" s="7" t="s">
        <v>160</v>
      </c>
      <c r="N106" s="5">
        <v>0</v>
      </c>
      <c r="O106" s="5">
        <v>0</v>
      </c>
      <c r="P106" s="5">
        <v>0</v>
      </c>
      <c r="Q106" s="23">
        <v>0</v>
      </c>
    </row>
    <row r="107" spans="3:17" ht="91.8" customHeight="1">
      <c r="C107" s="43" t="s">
        <v>0</v>
      </c>
      <c r="D107" s="44" t="s">
        <v>21</v>
      </c>
      <c r="E107" s="44" t="s">
        <v>98</v>
      </c>
      <c r="F107" s="44" t="s">
        <v>26</v>
      </c>
      <c r="G107" s="44" t="s">
        <v>80</v>
      </c>
      <c r="H107" s="44" t="s">
        <v>21</v>
      </c>
      <c r="I107" s="44" t="s">
        <v>20</v>
      </c>
      <c r="J107" s="44" t="s">
        <v>22</v>
      </c>
      <c r="K107" s="45" t="s">
        <v>117</v>
      </c>
      <c r="L107" s="46" t="s">
        <v>59</v>
      </c>
      <c r="M107" s="43"/>
      <c r="N107" s="47">
        <f>SUM(N108+N110)</f>
        <v>1190.7</v>
      </c>
      <c r="O107" s="47">
        <f>SUM(O108+O110)</f>
        <v>594.35</v>
      </c>
      <c r="P107" s="47">
        <f>SUM(P108+P110)</f>
        <v>1190.7</v>
      </c>
      <c r="Q107" s="47">
        <f t="shared" ref="Q107" si="21">SUM(Q108+Q110)</f>
        <v>986.9</v>
      </c>
    </row>
    <row r="108" spans="3:17" ht="94.2" customHeight="1">
      <c r="C108" s="7" t="s">
        <v>0</v>
      </c>
      <c r="D108" s="4" t="s">
        <v>21</v>
      </c>
      <c r="E108" s="4" t="s">
        <v>98</v>
      </c>
      <c r="F108" s="4" t="s">
        <v>26</v>
      </c>
      <c r="G108" s="4" t="s">
        <v>80</v>
      </c>
      <c r="H108" s="4" t="s">
        <v>2</v>
      </c>
      <c r="I108" s="4" t="s">
        <v>20</v>
      </c>
      <c r="J108" s="4" t="s">
        <v>22</v>
      </c>
      <c r="K108" s="2" t="s">
        <v>117</v>
      </c>
      <c r="L108" s="6" t="s">
        <v>61</v>
      </c>
      <c r="M108" s="7"/>
      <c r="N108" s="5">
        <f t="shared" ref="N108" si="22">SUM(N109)</f>
        <v>30</v>
      </c>
      <c r="O108" s="5">
        <f>O109</f>
        <v>0</v>
      </c>
      <c r="P108" s="5">
        <f>P109</f>
        <v>30</v>
      </c>
      <c r="Q108" s="5">
        <f t="shared" ref="Q108" si="23">SUM(Q109)</f>
        <v>30</v>
      </c>
    </row>
    <row r="109" spans="3:17" ht="91.8" customHeight="1">
      <c r="C109" s="7" t="s">
        <v>0</v>
      </c>
      <c r="D109" s="4" t="s">
        <v>75</v>
      </c>
      <c r="E109" s="4" t="s">
        <v>98</v>
      </c>
      <c r="F109" s="4" t="s">
        <v>26</v>
      </c>
      <c r="G109" s="4" t="s">
        <v>80</v>
      </c>
      <c r="H109" s="4" t="s">
        <v>2</v>
      </c>
      <c r="I109" s="4" t="s">
        <v>53</v>
      </c>
      <c r="J109" s="4" t="s">
        <v>22</v>
      </c>
      <c r="K109" s="2" t="s">
        <v>117</v>
      </c>
      <c r="L109" s="6" t="s">
        <v>108</v>
      </c>
      <c r="M109" s="7" t="s">
        <v>160</v>
      </c>
      <c r="N109" s="5">
        <v>30</v>
      </c>
      <c r="O109" s="5">
        <v>0</v>
      </c>
      <c r="P109" s="5">
        <v>30</v>
      </c>
      <c r="Q109" s="23">
        <v>30</v>
      </c>
    </row>
    <row r="110" spans="3:17" ht="94.2" customHeight="1">
      <c r="C110" s="7" t="s">
        <v>0</v>
      </c>
      <c r="D110" s="4" t="s">
        <v>21</v>
      </c>
      <c r="E110" s="4" t="s">
        <v>98</v>
      </c>
      <c r="F110" s="4" t="s">
        <v>26</v>
      </c>
      <c r="G110" s="4" t="s">
        <v>81</v>
      </c>
      <c r="H110" s="4" t="s">
        <v>82</v>
      </c>
      <c r="I110" s="4" t="s">
        <v>20</v>
      </c>
      <c r="J110" s="4" t="s">
        <v>22</v>
      </c>
      <c r="K110" s="2" t="s">
        <v>117</v>
      </c>
      <c r="L110" s="28" t="s">
        <v>60</v>
      </c>
      <c r="M110" s="7"/>
      <c r="N110" s="5">
        <f t="shared" ref="N110:P110" si="24">SUM(N111)</f>
        <v>1160.7</v>
      </c>
      <c r="O110" s="5">
        <f>O111</f>
        <v>594.35</v>
      </c>
      <c r="P110" s="5">
        <f t="shared" si="24"/>
        <v>1160.7</v>
      </c>
      <c r="Q110" s="5">
        <f>Q111</f>
        <v>956.9</v>
      </c>
    </row>
    <row r="111" spans="3:17" ht="93" customHeight="1">
      <c r="C111" s="7" t="s">
        <v>0</v>
      </c>
      <c r="D111" s="4" t="s">
        <v>75</v>
      </c>
      <c r="E111" s="4" t="s">
        <v>98</v>
      </c>
      <c r="F111" s="4" t="s">
        <v>26</v>
      </c>
      <c r="G111" s="4" t="s">
        <v>81</v>
      </c>
      <c r="H111" s="4" t="s">
        <v>82</v>
      </c>
      <c r="I111" s="4" t="s">
        <v>53</v>
      </c>
      <c r="J111" s="4" t="s">
        <v>22</v>
      </c>
      <c r="K111" s="2" t="s">
        <v>117</v>
      </c>
      <c r="L111" s="6" t="s">
        <v>109</v>
      </c>
      <c r="M111" s="7" t="s">
        <v>160</v>
      </c>
      <c r="N111" s="5">
        <v>1160.7</v>
      </c>
      <c r="O111" s="5">
        <v>594.35</v>
      </c>
      <c r="P111" s="5">
        <v>1160.7</v>
      </c>
      <c r="Q111" s="23">
        <v>956.9</v>
      </c>
    </row>
    <row r="112" spans="3:17" ht="81.599999999999994" customHeight="1">
      <c r="C112" s="43" t="s">
        <v>0</v>
      </c>
      <c r="D112" s="44" t="s">
        <v>21</v>
      </c>
      <c r="E112" s="44" t="s">
        <v>98</v>
      </c>
      <c r="F112" s="44" t="s">
        <v>26</v>
      </c>
      <c r="G112" s="44" t="s">
        <v>83</v>
      </c>
      <c r="H112" s="44" t="s">
        <v>21</v>
      </c>
      <c r="I112" s="44" t="s">
        <v>20</v>
      </c>
      <c r="J112" s="44" t="s">
        <v>22</v>
      </c>
      <c r="K112" s="45" t="s">
        <v>117</v>
      </c>
      <c r="L112" s="46" t="s">
        <v>62</v>
      </c>
      <c r="M112" s="43"/>
      <c r="N112" s="47">
        <f>SUM(N113+N115)</f>
        <v>0</v>
      </c>
      <c r="O112" s="47">
        <f>O115</f>
        <v>0</v>
      </c>
      <c r="P112" s="47">
        <f>SUM(P113+P115)</f>
        <v>0</v>
      </c>
      <c r="Q112" s="47">
        <f t="shared" ref="Q112" si="25">SUM(Q113)</f>
        <v>0</v>
      </c>
    </row>
    <row r="113" spans="3:17" s="37" customFormat="1" ht="75" hidden="1">
      <c r="C113" s="31" t="s">
        <v>0</v>
      </c>
      <c r="D113" s="30" t="s">
        <v>21</v>
      </c>
      <c r="E113" s="30" t="s">
        <v>98</v>
      </c>
      <c r="F113" s="30" t="s">
        <v>26</v>
      </c>
      <c r="G113" s="30" t="s">
        <v>83</v>
      </c>
      <c r="H113" s="30" t="s">
        <v>84</v>
      </c>
      <c r="I113" s="30" t="s">
        <v>20</v>
      </c>
      <c r="J113" s="30" t="s">
        <v>22</v>
      </c>
      <c r="K113" s="36" t="s">
        <v>117</v>
      </c>
      <c r="L113" s="29" t="s">
        <v>85</v>
      </c>
      <c r="M113" s="31"/>
      <c r="N113" s="33">
        <f t="shared" ref="N113:P113" si="26">SUM(N114)</f>
        <v>0</v>
      </c>
      <c r="O113" s="33">
        <f>O114</f>
        <v>0</v>
      </c>
      <c r="P113" s="33">
        <f t="shared" si="26"/>
        <v>0</v>
      </c>
      <c r="Q113" s="33">
        <f>Q114</f>
        <v>0</v>
      </c>
    </row>
    <row r="114" spans="3:17" ht="90" hidden="1">
      <c r="C114" s="7" t="s">
        <v>0</v>
      </c>
      <c r="D114" s="4" t="s">
        <v>75</v>
      </c>
      <c r="E114" s="4" t="s">
        <v>98</v>
      </c>
      <c r="F114" s="4" t="s">
        <v>26</v>
      </c>
      <c r="G114" s="4" t="s">
        <v>83</v>
      </c>
      <c r="H114" s="4" t="s">
        <v>84</v>
      </c>
      <c r="I114" s="4" t="s">
        <v>53</v>
      </c>
      <c r="J114" s="4" t="s">
        <v>22</v>
      </c>
      <c r="K114" s="2" t="s">
        <v>117</v>
      </c>
      <c r="L114" s="6" t="s">
        <v>86</v>
      </c>
      <c r="M114" s="7" t="s">
        <v>160</v>
      </c>
      <c r="N114" s="5">
        <v>0</v>
      </c>
      <c r="O114" s="5">
        <v>0</v>
      </c>
      <c r="P114" s="5">
        <v>0</v>
      </c>
      <c r="Q114" s="23">
        <v>0</v>
      </c>
    </row>
    <row r="115" spans="3:17" ht="75" hidden="1">
      <c r="C115" s="7" t="s">
        <v>0</v>
      </c>
      <c r="D115" s="4" t="s">
        <v>75</v>
      </c>
      <c r="E115" s="4" t="s">
        <v>98</v>
      </c>
      <c r="F115" s="4" t="s">
        <v>26</v>
      </c>
      <c r="G115" s="4" t="s">
        <v>170</v>
      </c>
      <c r="H115" s="4" t="s">
        <v>1</v>
      </c>
      <c r="I115" s="4" t="s">
        <v>53</v>
      </c>
      <c r="J115" s="4" t="s">
        <v>22</v>
      </c>
      <c r="K115" s="2" t="s">
        <v>117</v>
      </c>
      <c r="L115" s="28" t="s">
        <v>171</v>
      </c>
      <c r="M115" s="7" t="s">
        <v>160</v>
      </c>
      <c r="N115" s="5">
        <v>0</v>
      </c>
      <c r="O115" s="5">
        <v>0</v>
      </c>
      <c r="P115" s="5">
        <v>0</v>
      </c>
      <c r="Q115" s="23">
        <v>0</v>
      </c>
    </row>
    <row r="116" spans="3:17" ht="75" hidden="1">
      <c r="C116" s="7" t="s">
        <v>0</v>
      </c>
      <c r="D116" s="4" t="s">
        <v>21</v>
      </c>
      <c r="E116" s="4" t="s">
        <v>98</v>
      </c>
      <c r="F116" s="4" t="s">
        <v>119</v>
      </c>
      <c r="G116" s="4" t="s">
        <v>20</v>
      </c>
      <c r="H116" s="4" t="s">
        <v>21</v>
      </c>
      <c r="I116" s="4" t="s">
        <v>20</v>
      </c>
      <c r="J116" s="4" t="s">
        <v>22</v>
      </c>
      <c r="K116" s="2" t="s">
        <v>117</v>
      </c>
      <c r="L116" s="6" t="s">
        <v>127</v>
      </c>
      <c r="M116" s="7"/>
      <c r="N116" s="5">
        <f t="shared" ref="N116:P116" si="27">SUM(N117)</f>
        <v>0</v>
      </c>
      <c r="O116" s="5">
        <f t="shared" si="27"/>
        <v>0</v>
      </c>
      <c r="P116" s="5">
        <f t="shared" si="27"/>
        <v>0</v>
      </c>
      <c r="Q116" s="5">
        <f t="shared" ref="Q116" si="28">SUM(Q117)</f>
        <v>0</v>
      </c>
    </row>
    <row r="117" spans="3:17" ht="75" hidden="1">
      <c r="C117" s="7" t="s">
        <v>0</v>
      </c>
      <c r="D117" s="4" t="s">
        <v>21</v>
      </c>
      <c r="E117" s="4" t="s">
        <v>98</v>
      </c>
      <c r="F117" s="4" t="s">
        <v>119</v>
      </c>
      <c r="G117" s="4" t="s">
        <v>20</v>
      </c>
      <c r="H117" s="4" t="s">
        <v>21</v>
      </c>
      <c r="I117" s="4" t="s">
        <v>53</v>
      </c>
      <c r="J117" s="4" t="s">
        <v>22</v>
      </c>
      <c r="K117" s="2" t="s">
        <v>117</v>
      </c>
      <c r="L117" s="6" t="s">
        <v>110</v>
      </c>
      <c r="M117" s="7"/>
      <c r="N117" s="5">
        <f>SUM(N119)</f>
        <v>0</v>
      </c>
      <c r="O117" s="5">
        <f>SUM(O119)</f>
        <v>0</v>
      </c>
      <c r="P117" s="5">
        <f>SUM(P119)</f>
        <v>0</v>
      </c>
      <c r="Q117" s="5">
        <f>SUM(Q119)</f>
        <v>0</v>
      </c>
    </row>
    <row r="118" spans="3:17" ht="295.8" hidden="1" customHeight="1">
      <c r="C118" s="46" t="s">
        <v>183</v>
      </c>
      <c r="D118" s="44" t="s">
        <v>21</v>
      </c>
      <c r="E118" s="44" t="s">
        <v>98</v>
      </c>
      <c r="F118" s="44" t="s">
        <v>111</v>
      </c>
      <c r="G118" s="44" t="s">
        <v>20</v>
      </c>
      <c r="H118" s="44" t="s">
        <v>21</v>
      </c>
      <c r="I118" s="44" t="s">
        <v>20</v>
      </c>
      <c r="J118" s="44" t="s">
        <v>22</v>
      </c>
      <c r="K118" s="45" t="s">
        <v>21</v>
      </c>
      <c r="L118" s="46" t="s">
        <v>184</v>
      </c>
      <c r="M118" s="43"/>
      <c r="N118" s="47">
        <v>0</v>
      </c>
      <c r="O118" s="47">
        <f>O119</f>
        <v>0</v>
      </c>
      <c r="P118" s="47">
        <v>0</v>
      </c>
      <c r="Q118" s="47">
        <v>0</v>
      </c>
    </row>
    <row r="119" spans="3:17" ht="307.8" hidden="1" customHeight="1">
      <c r="C119" s="28" t="s">
        <v>183</v>
      </c>
      <c r="D119" s="4" t="s">
        <v>75</v>
      </c>
      <c r="E119" s="4" t="s">
        <v>98</v>
      </c>
      <c r="F119" s="4" t="s">
        <v>111</v>
      </c>
      <c r="G119" s="4" t="s">
        <v>45</v>
      </c>
      <c r="H119" s="4" t="s">
        <v>21</v>
      </c>
      <c r="I119" s="4" t="s">
        <v>53</v>
      </c>
      <c r="J119" s="4" t="s">
        <v>22</v>
      </c>
      <c r="K119" s="2" t="s">
        <v>117</v>
      </c>
      <c r="L119" s="6" t="s">
        <v>183</v>
      </c>
      <c r="M119" s="7" t="s">
        <v>160</v>
      </c>
      <c r="N119" s="5">
        <v>0</v>
      </c>
      <c r="O119" s="5">
        <v>0</v>
      </c>
      <c r="P119" s="5">
        <v>0</v>
      </c>
      <c r="Q119" s="23">
        <v>0</v>
      </c>
    </row>
    <row r="120" spans="3:17" ht="13.8">
      <c r="C120" s="9"/>
      <c r="L120" s="9"/>
      <c r="M120" s="9"/>
      <c r="N120" s="9"/>
      <c r="O120" s="9"/>
      <c r="P120" s="9"/>
      <c r="Q120" s="9"/>
    </row>
    <row r="121" spans="3:17" ht="59.25" customHeight="1">
      <c r="C121" s="24"/>
      <c r="D121" s="13"/>
      <c r="E121" s="13"/>
      <c r="F121" s="13"/>
      <c r="G121" s="13"/>
      <c r="H121" s="13"/>
      <c r="I121" s="13"/>
      <c r="J121" s="13"/>
      <c r="K121" s="13"/>
      <c r="L121" s="24"/>
      <c r="M121" s="24"/>
    </row>
    <row r="122" spans="3:17" ht="56.25" customHeight="1">
      <c r="C122" s="62"/>
      <c r="D122" s="62"/>
      <c r="E122" s="62"/>
      <c r="F122" s="13"/>
      <c r="G122" s="13"/>
      <c r="H122" s="13"/>
      <c r="I122" s="13"/>
      <c r="J122" s="13"/>
      <c r="K122" s="13"/>
      <c r="L122" s="24"/>
      <c r="M122" s="24"/>
    </row>
  </sheetData>
  <mergeCells count="15">
    <mergeCell ref="J12:K12"/>
    <mergeCell ref="C122:E122"/>
    <mergeCell ref="C2:Q2"/>
    <mergeCell ref="C4:Q4"/>
    <mergeCell ref="C6:E6"/>
    <mergeCell ref="C11:C13"/>
    <mergeCell ref="D11:K11"/>
    <mergeCell ref="L11:L13"/>
    <mergeCell ref="M11:M13"/>
    <mergeCell ref="N11:N13"/>
    <mergeCell ref="O11:O13"/>
    <mergeCell ref="P11:P13"/>
    <mergeCell ref="Q11:Q13"/>
    <mergeCell ref="D12:D13"/>
    <mergeCell ref="E12:I12"/>
  </mergeCells>
  <pageMargins left="0.23622047244094491" right="0.23622047244094491" top="0.39370078740157483" bottom="0.27559055118110237" header="0.23622047244094491" footer="0.19685039370078741"/>
  <pageSetup paperSize="9" scale="35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 (2)</vt:lpstr>
      <vt:lpstr>'готовый 1 и 2 (2)'!Заголовки_для_печати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User</cp:lastModifiedBy>
  <cp:lastPrinted>2025-10-07T10:35:48Z</cp:lastPrinted>
  <dcterms:created xsi:type="dcterms:W3CDTF">2016-10-20T11:21:30Z</dcterms:created>
  <dcterms:modified xsi:type="dcterms:W3CDTF">2026-08-03T10:22:08Z</dcterms:modified>
</cp:coreProperties>
</file>